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4"/>
  <workbookPr defaultThemeVersion="166925"/>
  <mc:AlternateContent xmlns:mc="http://schemas.openxmlformats.org/markup-compatibility/2006">
    <mc:Choice Requires="x15">
      <x15ac:absPath xmlns:x15ac="http://schemas.microsoft.com/office/spreadsheetml/2010/11/ac" url="/Users/bvillanueva/Desktop/"/>
    </mc:Choice>
  </mc:AlternateContent>
  <xr:revisionPtr revIDLastSave="0" documentId="8_{B28B3DDC-3875-B94A-93D5-06A45B7E9F2E}" xr6:coauthVersionLast="45" xr6:coauthVersionMax="45" xr10:uidLastSave="{00000000-0000-0000-0000-000000000000}"/>
  <bookViews>
    <workbookView xWindow="540" yWindow="2300" windowWidth="68800" windowHeight="27700" xr2:uid="{00000000-000D-0000-FFFF-FFFF00000000}"/>
  </bookViews>
  <sheets>
    <sheet name="Start Here" sheetId="1" r:id="rId1"/>
    <sheet name="Discovery" sheetId="2" r:id="rId2"/>
    <sheet name="Asset Inventory" sheetId="13" r:id="rId3"/>
    <sheet name="Benchmark Rating System" sheetId="15" r:id="rId4"/>
    <sheet name="CSF Benchmark Exercise" sheetId="4" r:id="rId5"/>
    <sheet name="Benchmark Summary" sheetId="11" r:id="rId6"/>
    <sheet name="Focused ATT&amp;CK TTPs" sheetId="6" r:id="rId7"/>
    <sheet name="Threat Modeling" sheetId="12" r:id="rId8"/>
    <sheet name="Pen Test Findings" sheetId="14" r:id="rId9"/>
    <sheet name="Findings Register"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4" l="1"/>
  <c r="G5" i="4"/>
  <c r="G6" i="4"/>
  <c r="G7" i="4"/>
  <c r="G8" i="4"/>
  <c r="G9" i="4"/>
  <c r="G10" i="4"/>
  <c r="G11" i="4"/>
  <c r="G12" i="4"/>
  <c r="G13" i="4"/>
  <c r="P4" i="11" s="1"/>
  <c r="G14" i="4"/>
  <c r="G15" i="4"/>
  <c r="G16" i="4"/>
  <c r="G17" i="4"/>
  <c r="G18" i="4"/>
  <c r="G19" i="4"/>
  <c r="G20" i="4"/>
  <c r="G21" i="4"/>
  <c r="G22" i="4"/>
  <c r="G23" i="4"/>
  <c r="M6" i="11" s="1"/>
  <c r="G24" i="4"/>
  <c r="G25" i="4"/>
  <c r="G26" i="4"/>
  <c r="Q7" i="11" s="1"/>
  <c r="G27" i="4"/>
  <c r="O8" i="11" s="1"/>
  <c r="G28" i="4"/>
  <c r="G29" i="4"/>
  <c r="G30" i="4"/>
  <c r="G31" i="4"/>
  <c r="G32" i="4"/>
  <c r="G33" i="4"/>
  <c r="G34" i="4"/>
  <c r="G35" i="4"/>
  <c r="G36" i="4"/>
  <c r="G37" i="4"/>
  <c r="G38" i="4"/>
  <c r="Q9" i="11" s="1"/>
  <c r="G39" i="4"/>
  <c r="Q10" i="11" s="1"/>
  <c r="G40" i="4"/>
  <c r="G41" i="4"/>
  <c r="G42" i="4"/>
  <c r="G43" i="4"/>
  <c r="G44" i="4"/>
  <c r="G45" i="4"/>
  <c r="G46" i="4"/>
  <c r="G47" i="4"/>
  <c r="G48" i="4"/>
  <c r="G49" i="4"/>
  <c r="G50" i="4"/>
  <c r="G51" i="4"/>
  <c r="G52" i="4"/>
  <c r="G53" i="4"/>
  <c r="G54" i="4"/>
  <c r="G55" i="4"/>
  <c r="G56" i="4"/>
  <c r="G57" i="4"/>
  <c r="G58" i="4"/>
  <c r="G59" i="4"/>
  <c r="G60" i="4"/>
  <c r="G61" i="4"/>
  <c r="G62" i="4"/>
  <c r="G63" i="4"/>
  <c r="P12" i="11" s="1"/>
  <c r="G64" i="4"/>
  <c r="Q13" i="11" s="1"/>
  <c r="G65" i="4"/>
  <c r="G66" i="4"/>
  <c r="G67" i="4"/>
  <c r="G68" i="4"/>
  <c r="G69" i="4"/>
  <c r="G70" i="4"/>
  <c r="N14" i="11" s="1"/>
  <c r="G71" i="4"/>
  <c r="G72" i="4"/>
  <c r="G73" i="4"/>
  <c r="G74" i="4"/>
  <c r="G75" i="4"/>
  <c r="P15" i="11" s="1"/>
  <c r="G76" i="4"/>
  <c r="G77" i="4"/>
  <c r="G78" i="4"/>
  <c r="G79" i="4"/>
  <c r="G80" i="4"/>
  <c r="G81" i="4"/>
  <c r="G82" i="4"/>
  <c r="G83" i="4"/>
  <c r="G84" i="4"/>
  <c r="G85" i="4"/>
  <c r="G86" i="4"/>
  <c r="G87" i="4"/>
  <c r="M17" i="11" s="1"/>
  <c r="G88" i="4"/>
  <c r="G89" i="4"/>
  <c r="G90" i="4"/>
  <c r="G91" i="4"/>
  <c r="G92" i="4"/>
  <c r="G93" i="4"/>
  <c r="G94" i="4"/>
  <c r="G95" i="4"/>
  <c r="G96" i="4"/>
  <c r="G97" i="4"/>
  <c r="G98" i="4"/>
  <c r="G99" i="4"/>
  <c r="O20" i="11" s="1"/>
  <c r="G100" i="4"/>
  <c r="G101" i="4"/>
  <c r="G102" i="4"/>
  <c r="G103" i="4"/>
  <c r="Q22" i="11" s="1"/>
  <c r="G104" i="4"/>
  <c r="G105" i="4"/>
  <c r="Q23" i="11" s="1"/>
  <c r="G106" i="4"/>
  <c r="G107" i="4"/>
  <c r="G108" i="4"/>
  <c r="G109" i="4"/>
  <c r="G110" i="4"/>
  <c r="O25" i="11" s="1"/>
  <c r="G3" i="4"/>
  <c r="N3" i="11" s="1"/>
  <c r="Q18" i="11"/>
  <c r="P18" i="11"/>
  <c r="P13" i="11"/>
  <c r="O18" i="11"/>
  <c r="N18" i="11"/>
  <c r="M18" i="11"/>
  <c r="O14" i="11"/>
  <c r="O13" i="11"/>
  <c r="M13" i="11"/>
  <c r="K25" i="11"/>
  <c r="J25" i="11"/>
  <c r="I25" i="11"/>
  <c r="K24" i="11"/>
  <c r="J24" i="11"/>
  <c r="I24" i="11"/>
  <c r="K23" i="11"/>
  <c r="J23" i="11"/>
  <c r="I23" i="11"/>
  <c r="K22" i="11"/>
  <c r="J22" i="11"/>
  <c r="I22" i="11"/>
  <c r="K21" i="11"/>
  <c r="J21" i="11"/>
  <c r="I21" i="11"/>
  <c r="K20" i="11"/>
  <c r="J20" i="11"/>
  <c r="I20" i="11"/>
  <c r="K19" i="11"/>
  <c r="J19" i="11"/>
  <c r="I19" i="11"/>
  <c r="K18" i="11"/>
  <c r="J18" i="11"/>
  <c r="I18" i="11"/>
  <c r="K17" i="11"/>
  <c r="J17" i="11"/>
  <c r="I17" i="11"/>
  <c r="K16" i="11"/>
  <c r="J16" i="11"/>
  <c r="I16" i="11"/>
  <c r="K15" i="11"/>
  <c r="J15" i="11"/>
  <c r="I15" i="11"/>
  <c r="K14" i="11"/>
  <c r="J14" i="11"/>
  <c r="I14" i="11"/>
  <c r="K13" i="11"/>
  <c r="J13" i="11"/>
  <c r="I13" i="11"/>
  <c r="K12" i="11"/>
  <c r="J12" i="11"/>
  <c r="I12" i="11"/>
  <c r="K11" i="11"/>
  <c r="J11" i="11"/>
  <c r="I11" i="11"/>
  <c r="K10" i="11"/>
  <c r="J10" i="11"/>
  <c r="I10" i="11"/>
  <c r="K9" i="11"/>
  <c r="J9" i="11"/>
  <c r="I9" i="11"/>
  <c r="K8" i="11"/>
  <c r="J8" i="11"/>
  <c r="I8" i="11"/>
  <c r="K7" i="11"/>
  <c r="J7" i="11"/>
  <c r="I7" i="11"/>
  <c r="K6" i="11"/>
  <c r="J6" i="11"/>
  <c r="I6" i="11"/>
  <c r="K5" i="11"/>
  <c r="J5" i="11"/>
  <c r="I5" i="11"/>
  <c r="K4" i="11"/>
  <c r="J4" i="11"/>
  <c r="I4" i="11"/>
  <c r="K3" i="11"/>
  <c r="J3" i="11"/>
  <c r="I3" i="11"/>
  <c r="G25" i="11"/>
  <c r="G24" i="11"/>
  <c r="G23" i="11"/>
  <c r="G22" i="11"/>
  <c r="G21" i="11"/>
  <c r="G20" i="11"/>
  <c r="G19" i="11"/>
  <c r="G18" i="11"/>
  <c r="G17" i="11"/>
  <c r="G16" i="11"/>
  <c r="G15" i="11"/>
  <c r="G14" i="11"/>
  <c r="G13" i="11"/>
  <c r="G12" i="11"/>
  <c r="G11" i="11"/>
  <c r="G10" i="11"/>
  <c r="G9" i="11"/>
  <c r="G8" i="11"/>
  <c r="G7" i="11"/>
  <c r="G6" i="11"/>
  <c r="G5" i="11"/>
  <c r="G4" i="11"/>
  <c r="G3" i="11"/>
  <c r="F25" i="11"/>
  <c r="F24" i="11"/>
  <c r="F23" i="11"/>
  <c r="F22" i="11"/>
  <c r="F21" i="11"/>
  <c r="F20" i="11"/>
  <c r="F19" i="11"/>
  <c r="F18" i="11"/>
  <c r="F17" i="11"/>
  <c r="F16" i="11"/>
  <c r="F15" i="11"/>
  <c r="F14" i="11"/>
  <c r="F13" i="11"/>
  <c r="F12" i="11"/>
  <c r="F11" i="11"/>
  <c r="F10" i="11"/>
  <c r="F9" i="11"/>
  <c r="F8" i="11"/>
  <c r="F7" i="11"/>
  <c r="F6" i="11"/>
  <c r="F5" i="11"/>
  <c r="F4" i="11"/>
  <c r="F3" i="11"/>
  <c r="E17" i="11"/>
  <c r="E8" i="11"/>
  <c r="E5" i="11"/>
  <c r="E25" i="11"/>
  <c r="E24" i="11"/>
  <c r="E23" i="11"/>
  <c r="E22" i="11"/>
  <c r="E21" i="11"/>
  <c r="E20" i="11"/>
  <c r="E19" i="11"/>
  <c r="E18" i="11"/>
  <c r="E16" i="11"/>
  <c r="E15" i="11"/>
  <c r="E14" i="11"/>
  <c r="E13" i="11"/>
  <c r="E12" i="11"/>
  <c r="E11" i="11"/>
  <c r="E10" i="11"/>
  <c r="E9" i="11"/>
  <c r="E7" i="11"/>
  <c r="E6" i="11"/>
  <c r="E4" i="11"/>
  <c r="M22" i="11" l="1"/>
  <c r="N22" i="11"/>
  <c r="P6" i="11"/>
  <c r="O22" i="11"/>
  <c r="P19" i="11"/>
  <c r="M14" i="11"/>
  <c r="Q6" i="11"/>
  <c r="P22" i="11"/>
  <c r="N16" i="11"/>
  <c r="Q21" i="11"/>
  <c r="N13" i="11"/>
  <c r="O16" i="11"/>
  <c r="P16" i="11"/>
  <c r="M16" i="11"/>
  <c r="P21" i="11"/>
  <c r="M21" i="11"/>
  <c r="P23" i="11"/>
  <c r="N21" i="11"/>
  <c r="O21" i="11"/>
  <c r="Q5" i="11"/>
  <c r="N25" i="11"/>
  <c r="Q24" i="11"/>
  <c r="M24" i="11"/>
  <c r="P24" i="11"/>
  <c r="Q19" i="11"/>
  <c r="Q16" i="11"/>
  <c r="Q14" i="11"/>
  <c r="N6" i="11"/>
  <c r="N24" i="11"/>
  <c r="O6" i="11"/>
  <c r="O24" i="11"/>
  <c r="M12" i="11"/>
  <c r="M19" i="11"/>
  <c r="N19" i="11"/>
  <c r="O19" i="11"/>
  <c r="P14" i="11"/>
  <c r="M25" i="11"/>
  <c r="N7" i="11"/>
  <c r="O3" i="11"/>
  <c r="Q3" i="11"/>
  <c r="P7" i="11"/>
  <c r="Q4" i="11"/>
  <c r="P9" i="11"/>
  <c r="M4" i="11"/>
  <c r="P3" i="11"/>
  <c r="M3" i="11"/>
  <c r="O11" i="11"/>
  <c r="N4" i="11"/>
  <c r="O5" i="11"/>
  <c r="M23" i="11"/>
  <c r="O15" i="11"/>
  <c r="O7" i="11"/>
  <c r="N23" i="11"/>
  <c r="O23" i="11"/>
  <c r="P25" i="11"/>
  <c r="N20" i="11"/>
  <c r="P20" i="11"/>
  <c r="N17" i="11"/>
  <c r="Q17" i="11"/>
  <c r="O4" i="11"/>
  <c r="M9" i="11"/>
  <c r="O17" i="11"/>
  <c r="M5" i="11"/>
  <c r="N9" i="11"/>
  <c r="Q12" i="11"/>
  <c r="Q8" i="11"/>
  <c r="N5" i="11"/>
  <c r="O9" i="11"/>
  <c r="P5" i="11"/>
  <c r="M8" i="11"/>
  <c r="P11" i="11"/>
  <c r="Q25" i="11"/>
  <c r="M10" i="11"/>
  <c r="N10" i="11"/>
  <c r="N12" i="11"/>
  <c r="P17" i="11"/>
  <c r="O10" i="11"/>
  <c r="M15" i="11"/>
  <c r="P8" i="11"/>
  <c r="N8" i="11"/>
  <c r="Q20" i="11"/>
  <c r="M11" i="11"/>
  <c r="N15" i="11"/>
  <c r="M7" i="11"/>
  <c r="N11" i="11"/>
  <c r="M20" i="11"/>
  <c r="P10" i="11"/>
  <c r="Q15" i="11"/>
  <c r="Q11" i="11"/>
  <c r="O12" i="11"/>
  <c r="E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tc={5650CB0A-184D-7F45-89D4-44783449D4FC}</author>
  </authors>
  <commentList>
    <comment ref="H7" authorId="0" shapeId="0" xr:uid="{5650CB0A-184D-7F45-89D4-44783449D4FC}">
      <text>
        <t>[Threaded comment]
Your version of Excel allows you to read this threaded comment; however, any edits to it will get removed if the file is opened in a newer version of Excel. Learn more: https://go.microsoft.com/fwlink/?linkid=870924
Comment:
    Remove revision and comment history, scrub for publishing.</t>
      </text>
    </comment>
  </commentList>
</comments>
</file>

<file path=xl/sharedStrings.xml><?xml version="1.0" encoding="utf-8"?>
<sst xmlns="http://schemas.openxmlformats.org/spreadsheetml/2006/main" count="387" uniqueCount="349">
  <si>
    <t>Start Here</t>
  </si>
  <si>
    <t>Asset Inventory</t>
  </si>
  <si>
    <t>Company Background</t>
  </si>
  <si>
    <t>Analysis</t>
  </si>
  <si>
    <t>Company Goals</t>
  </si>
  <si>
    <t>Regulations or Commitments</t>
  </si>
  <si>
    <t>Clients</t>
  </si>
  <si>
    <t>Employee Count</t>
  </si>
  <si>
    <t>Internal Functions</t>
  </si>
  <si>
    <t>Contracts and Outsourcing</t>
  </si>
  <si>
    <t>Project or Services Based</t>
  </si>
  <si>
    <t>Verticals in the Market</t>
  </si>
  <si>
    <t>Any threat intel providers?</t>
  </si>
  <si>
    <t>Category</t>
  </si>
  <si>
    <t>Subcategory</t>
  </si>
  <si>
    <t>Capability Claim</t>
  </si>
  <si>
    <t>Confidence</t>
  </si>
  <si>
    <t>Rating</t>
  </si>
  <si>
    <t>Notes</t>
  </si>
  <si>
    <t>IDENTIFY (ID)</t>
  </si>
  <si>
    <t>Asset Management (ID.AM): The data, personnel, devices, systems, and facilities that enable the organization to achieve business purposes are identified and managed consistent with their relative importance to organizational objectives and the organization’s risk strategy.</t>
  </si>
  <si>
    <t>ID.AM-1: Physical devices and systems within the organization are inventoried</t>
  </si>
  <si>
    <t>ID.AM-2: Software platforms and applications within the organization are inventoried</t>
  </si>
  <si>
    <t>ID.AM-3: Organizational communication and data flows are mapped</t>
  </si>
  <si>
    <t>ID.AM-4: External information systems are catalogued</t>
  </si>
  <si>
    <t xml:space="preserve">ID.AM-5: Resources (e.g., hardware, devices, data, time, personnel, and software) are prioritized based on their classification, criticality, and business value </t>
  </si>
  <si>
    <t>ID.AM-6: Cybersecurity roles and responsibilities for the entire workforce and third-party stakeholders (e.g., suppliers, customers, partners) are established</t>
  </si>
  <si>
    <t>Business Environment (ID.BE): The organization’s mission, objectives, stakeholders, and activities are understood and prioritized; this information is used to inform cybersecurity roles, responsibilities, and risk management decisions.</t>
  </si>
  <si>
    <t>ID.BE-1: The organization’s role in the supply chain is identified and communicated</t>
  </si>
  <si>
    <t>ID.BE-2: The organization’s place in critical infrastructure and its industry sector is identified and communicated</t>
  </si>
  <si>
    <t>ID.BE-3: Priorities for organizational mission, objectives, and activities are established and communicated</t>
  </si>
  <si>
    <t>ID.BE-4: Dependencies and critical functions for delivery of critical services are established</t>
  </si>
  <si>
    <t>ID.BE-5: Resilience requirements to support delivery of critical services are established for all operating states (e.g. under duress/attack, during recovery, normal operations)</t>
  </si>
  <si>
    <t>Governance (ID.GV): The policies, procedures, and processes to manage and monitor the organization’s regulatory, legal, risk, environmental, and operational requirements are understood and inform the management of cybersecurity risk.</t>
  </si>
  <si>
    <t>ID.GV-1: Organizational cybersecurity policy is established and communicated</t>
  </si>
  <si>
    <t>ID.GV-2: Cybersecurity roles and responsibilities are coordinated and aligned with internal roles and external partners</t>
  </si>
  <si>
    <t>ID.GV-3: Legal and regulatory requirements regarding cybersecurity, including privacy and civil liberties obligations, are understood and managed</t>
  </si>
  <si>
    <t>ID.GV-4: Governance and risk management processes address cybersecurity risks</t>
  </si>
  <si>
    <t>Risk Assessment (ID.RA): The organization understands the cybersecurity risk to organizational operations (including mission, functions, image, or reputation), organizational assets, and individuals.</t>
  </si>
  <si>
    <t>ID.RA-1: Asset vulnerabilities are identified and documented</t>
  </si>
  <si>
    <t>ID.RA-2: Cyber threat intelligence is received from information sharing forums and sources</t>
  </si>
  <si>
    <t>ID.RA-3: Threats, both internal and external, are identified and documented</t>
  </si>
  <si>
    <t>ID.RA-4: Potential business impacts and likelihoods are identified</t>
  </si>
  <si>
    <t>ID.RA-5: Threats, vulnerabilities, likelihoods, and impacts are used to determine risk</t>
  </si>
  <si>
    <t>ID.RA-6: Risk responses are identified and prioritized</t>
  </si>
  <si>
    <t>Risk Management Strategy (ID.RM): The organization’s priorities, constraints, risk tolerances, and assumptions are established and used to support operational risk decisions.</t>
  </si>
  <si>
    <t>ID.RM-1: Risk management processes are established, managed, and agreed to by organizational stakeholders</t>
  </si>
  <si>
    <t>ID.RM-2: Organizational risk tolerance is determined and clearly expressed</t>
  </si>
  <si>
    <t>ID.RM-3: The organization’s determination of risk tolerance is informed by its role in critical infrastructure and sector specific risk analysis</t>
  </si>
  <si>
    <t>Supply Chain Risk Management (ID.SC):
The organization’s priorities, constraints, risk tolerances, and assumptions are established and used to support risk decisions associated with managing supply chain risk. The organization has established and implemented the processes to identify, assess and manage supply chain risks.</t>
  </si>
  <si>
    <t>ID.SC-1: Cyber supply chain risk management processes are identified, established, assessed, managed, and agreed to by organizational stakeholders</t>
  </si>
  <si>
    <t xml:space="preserve">ID.SC-2: Suppliers and third party partners of information systems, components, and services are identified, prioritized, and assessed using a cyber supply chain risk assessment process </t>
  </si>
  <si>
    <t>ID.SC-3: Contracts with suppliers and third-party partners are used to implement appropriate measures designed to meet the objectives of an organization’s cybersecurity program and Cyber Supply Chain Risk Management Plan.</t>
  </si>
  <si>
    <t>ID.SC-4: Suppliers and third-party partners are routinely assessed using audits, test results, or other forms of evaluations to confirm they are meeting their contractual obligations.</t>
  </si>
  <si>
    <t>ID.SC-5: Response and recovery planning and testing are conducted with suppliers and third-party providers</t>
  </si>
  <si>
    <t>PROTECT (PR)</t>
  </si>
  <si>
    <t>Identity Management, Authentication and Access Control (PR.AC): Access to physical and logical assets and associated facilities is limited to authorized users, processes, and devices, and is managed consistent with the assessed risk of unauthorized access to authorized activities and transactions.</t>
  </si>
  <si>
    <t>PR.AC-1: Identities and credentials are issued, managed, verified, revoked, and audited for authorized devices, users and processes</t>
  </si>
  <si>
    <t>PR.AC-2: Physical access to assets is managed and protected</t>
  </si>
  <si>
    <t>PR.AC-3: Remote access is managed</t>
  </si>
  <si>
    <t>PR.AC-4: Access permissions and authorizations are managed, incorporating the principles of least privilege and separation of duties</t>
  </si>
  <si>
    <t>PR.AC-5: Network integrity is protected (e.g., network segregation, network segmentation)</t>
  </si>
  <si>
    <t>PR.AC-6: Identities are proofed and bound to credentials and asserted in interactions</t>
  </si>
  <si>
    <t>PR.AC-7: Users, devices, and other assets are authenticated (e.g., single-factor, multi-factor) commensurate with the risk of the transaction (e.g., individuals’ security and privacy risks and other organizational risks)</t>
  </si>
  <si>
    <t>Awareness and Training (PR.AT): The organization’s personnel and partners are provided cybersecurity awareness education and are trained to perform their cybersecurity-related duties and responsibilities consistent with related policies, procedures, and agreements.</t>
  </si>
  <si>
    <t xml:space="preserve">PR.AT-1: All users are informed and trained </t>
  </si>
  <si>
    <t xml:space="preserve">PR.AT-2: Privileged users understand their roles and responsibilities </t>
  </si>
  <si>
    <t xml:space="preserve">PR.AT-3: Third-party stakeholders (e.g., suppliers, customers, partners) understand their roles and responsibilities </t>
  </si>
  <si>
    <t xml:space="preserve">PR.AT-4: Senior executives understand their roles and responsibilities </t>
  </si>
  <si>
    <t xml:space="preserve">PR.AT-5: Physical and cybersecurity personnel understand their roles and responsibilities </t>
  </si>
  <si>
    <t>Data Security (PR.DS): Information and records (data) are managed consistent with the organization’s risk strategy to protect the confidentiality, integrity, and availability of information.</t>
  </si>
  <si>
    <t>PR.DS-1: Data-at-rest is protected</t>
  </si>
  <si>
    <t>PR.DS-2: Data-in-transit is protected</t>
  </si>
  <si>
    <t>PR.DS-3: Assets are formally managed throughout removal, transfers, and disposition</t>
  </si>
  <si>
    <t>PR.DS-4: Adequate capacity to ensure availability is maintained</t>
  </si>
  <si>
    <t>PR.DS-5: Protections against data leaks are implemented</t>
  </si>
  <si>
    <t>PR.DS-6: Integrity checking mechanisms are used to verify software, firmware, and information integrity</t>
  </si>
  <si>
    <t>PR.DS-7: The development and testing environment(s) are separate from the production environment</t>
  </si>
  <si>
    <t>PR.DS-8: Integrity checking mechanisms are used to verify hardware integrity</t>
  </si>
  <si>
    <t>Information Protection Processes and Procedures (PR.IP): Security policies (that address purpose, scope, roles, responsibilities, management commitment, and coordination among organizational entities), processes, and procedures are maintained and used to manage protection of information systems and assets.</t>
  </si>
  <si>
    <t>PR.IP-1: A baseline configuration of information technology/industrial control systems is created and maintained incorporating security principles (e.g. concept of least functionality)</t>
  </si>
  <si>
    <t>PR.IP-2: A System Development Life Cycle to manage systems is implemented</t>
  </si>
  <si>
    <t>PR.IP-3: Configuration change control processes are in place</t>
  </si>
  <si>
    <t xml:space="preserve">PR.IP-4: Backups of information are conducted, maintained, and tested </t>
  </si>
  <si>
    <t>Supply Chain Compromise</t>
  </si>
  <si>
    <t>PR.IP-5: Policy and regulations regarding the physical operating environment for organizational assets are met</t>
  </si>
  <si>
    <t>PR.IP-6: Data is destroyed according to policy</t>
  </si>
  <si>
    <t>PR.IP-7: Protection processes are improved</t>
  </si>
  <si>
    <t xml:space="preserve">PR.IP-8: Effectiveness of protection technologies is shared </t>
  </si>
  <si>
    <t>PR.IP-9: Response plans (Incident Response and Business Continuity) and recovery plans (Incident Recovery and Disaster Recovery) are in place and managed</t>
  </si>
  <si>
    <t>PR.IP-10: Response and recovery plans are tested</t>
  </si>
  <si>
    <t>PR.IP-11: Cybersecurity is included in human resources practices (e.g., deprovisioning, personnel screening)</t>
  </si>
  <si>
    <t>PR.IP-12: A vulnerability management plan is developed and implemented</t>
  </si>
  <si>
    <t>Maintenance (PR.MA): Maintenance and repairs of industrial control and information system components are performed consistent with policies and procedures.</t>
  </si>
  <si>
    <t>PR.MA-1: Maintenance and repair of organizational assets are performed and logged, with approved and controlled tools</t>
  </si>
  <si>
    <t>PR.MA-2: Remote maintenance of organizational assets is approved, logged, and performed in a manner that prevents unauthorized access</t>
  </si>
  <si>
    <t>Protective Technology (PR.PT): Technical security solutions are managed to ensure the security and resilience of systems and assets, consistent with related policies, procedures, and agreements.</t>
  </si>
  <si>
    <t>PR.PT-1: Audit/log records are determined, documented, implemented, and reviewed in accordance with policy</t>
  </si>
  <si>
    <t>PR.PT-2: Removable media is protected and its use restricted according to policy</t>
  </si>
  <si>
    <t>PR.PT-3: The principle of least functionality is incorporated by configuring systems to provide only essential capabilities</t>
  </si>
  <si>
    <t>PR.PT-4: Communications and control networks are protected</t>
  </si>
  <si>
    <t>PR.PT-5: Mechanisms (e.g., failsafe, load balancing, hot swap) are implemented to achieve resilience requirements in normal and adverse situations</t>
  </si>
  <si>
    <t>DETECT (DE)</t>
  </si>
  <si>
    <t>Anomalies and Events (DE.AE): Anomalous activity is detected and the potential impact of events is understood.</t>
  </si>
  <si>
    <t>DE.AE-1: A baseline of network operations and expected data flows for users and systems is established and managed</t>
  </si>
  <si>
    <t>DE.AE-2: Detected events are analyzed to understand attack targets and methods</t>
  </si>
  <si>
    <t>DE.AE-3: Event data are collected and correlated from multiple sources and sensors</t>
  </si>
  <si>
    <t>DE.AE-4: Impact of events is determined</t>
  </si>
  <si>
    <t>DE.AE-5: Incident alert thresholds are established</t>
  </si>
  <si>
    <t>Security Continuous Monitoring (DE.CM): The information system and assets are monitored to identify cybersecurity events and verify the effectiveness of protective measures.</t>
  </si>
  <si>
    <t>DE.CM-1: The network is monitored to detect potential cybersecurity events</t>
  </si>
  <si>
    <t>DE.CM-2: The physical environment is monitored to detect potential cybersecurity events</t>
  </si>
  <si>
    <t>DE.CM-3: Personnel activity is monitored to detect potential cybersecurity events</t>
  </si>
  <si>
    <t>DE.CM-4: Malicious code is detected</t>
  </si>
  <si>
    <t>DE.CM-5: Unauthorized mobile code is detected</t>
  </si>
  <si>
    <t>DE.CM-6: External service provider activity is monitored to detect potential cybersecurity events</t>
  </si>
  <si>
    <t>DE.CM-7: Monitoring for unauthorized personnel, connections, devices, and software is performed</t>
  </si>
  <si>
    <t>DE.CM-8: Vulnerability scans are performed</t>
  </si>
  <si>
    <t>Detection Processes (DE.DP): Detection processes and procedures are maintained and tested to ensure awareness of anomalous events.</t>
  </si>
  <si>
    <t>DE.DP-1: Roles and responsibilities for detection are well defined to ensure accountability</t>
  </si>
  <si>
    <t>DE.DP-2: Detection activities comply with all applicable requirements</t>
  </si>
  <si>
    <t>DE.DP-3: Detection processes are tested</t>
  </si>
  <si>
    <t>DE.DP-4: Event detection information is communicated</t>
  </si>
  <si>
    <t>DE.DP-5: Detection processes are continuously improved</t>
  </si>
  <si>
    <t>RESPOND (RS)</t>
  </si>
  <si>
    <t>Response Planning (RS.RP): Response processes and procedures are executed and maintained, to ensure response to detected cybersecurity incidents.</t>
  </si>
  <si>
    <t>RS.RP-1: Response plan is executed during or after an incident</t>
  </si>
  <si>
    <t>Communications (RS.CO): Response activities are coordinated with internal and external stakeholders (e.g. external support from law enforcement agencies).</t>
  </si>
  <si>
    <t>RS.CO-1: Personnel know their roles and order of operations when a response is needed</t>
  </si>
  <si>
    <t>RS.CO-2: Incidents are reported consistent with established criteria</t>
  </si>
  <si>
    <t>RS.CO-3: Information is shared consistent with response plans</t>
  </si>
  <si>
    <t>RS.CO-4: Coordination with stakeholders occurs consistent with response plans</t>
  </si>
  <si>
    <t xml:space="preserve">RS.CO-5: Voluntary information sharing occurs with external stakeholders to achieve broader cybersecurity situational awareness </t>
  </si>
  <si>
    <t>Analysis (RS.AN): Analysis is conducted to ensure effective response and support recovery activities.</t>
  </si>
  <si>
    <t>RS.AN-1: Notifications from detection systems are investigated </t>
  </si>
  <si>
    <t>RS.AN-2: The impact of the incident is understood</t>
  </si>
  <si>
    <t>RS.AN-3: Forensics are performed</t>
  </si>
  <si>
    <t>RS.AN-4: Incidents are categorized consistent with response plans</t>
  </si>
  <si>
    <t>RS.AN-5: Processes are established to receive, analyze and respond to vulnerabilities disclosed to the organization from internal and external sources (e.g. internal testing, security bulletins, or security researchers)</t>
  </si>
  <si>
    <t>Mitigation (RS.MI): Activities are performed to prevent expansion of an event, mitigate its effects, and resolve the incident.</t>
  </si>
  <si>
    <t>RS.MI-1: Incidents are contained</t>
  </si>
  <si>
    <t>RS.MI-2: Incidents are mitigated</t>
  </si>
  <si>
    <t>RS.MI-3: Newly identified vulnerabilities are mitigated or documented as accepted risks</t>
  </si>
  <si>
    <t>Improvements (RS.IM): Organizational response activities are improved by incorporating lessons learned from current and previous detection/response activities.</t>
  </si>
  <si>
    <t>RS.IM-1: Response plans incorporate lessons learned</t>
  </si>
  <si>
    <t>RS.IM-2: Response strategies are updated</t>
  </si>
  <si>
    <t>RECOVER (RC)</t>
  </si>
  <si>
    <t>Recovery Planning (RC.RP): Recovery processes and procedures are executed and maintained to ensure restoration of systems or assets affected by cybersecurity incidents.</t>
  </si>
  <si>
    <t xml:space="preserve">RC.RP-1: Recovery plan is executed during or after a cybersecurity incident </t>
  </si>
  <si>
    <t>Improvements (RC.IM): Recovery planning and processes are improved by incorporating lessons learned into future activities.</t>
  </si>
  <si>
    <t>RC.IM-1: Recovery plans incorporate lessons learned</t>
  </si>
  <si>
    <t>RC.IM-2: Recovery strategies are updated</t>
  </si>
  <si>
    <t>Communications (RC.CO): Restoration activities are coordinated with internal and external parties (e.g.  coordinating centers, Internet Service Providers, owners of attacking systems, victims, other CSIRTs, and vendors).</t>
  </si>
  <si>
    <t>RC.CO-1: Public relations are managed</t>
  </si>
  <si>
    <t xml:space="preserve">RC.CO-2: Reputation is repaired after an incident </t>
  </si>
  <si>
    <t>RC.CO-3: Recovery activities are communicated to internal and external stakeholders as well as executive and management teams</t>
  </si>
  <si>
    <t>Impact</t>
  </si>
  <si>
    <t>ID</t>
  </si>
  <si>
    <t>Identify</t>
  </si>
  <si>
    <t>Asset Management</t>
  </si>
  <si>
    <t>Business Environment</t>
  </si>
  <si>
    <t>Protect</t>
  </si>
  <si>
    <t>Governance</t>
  </si>
  <si>
    <t>Detect</t>
  </si>
  <si>
    <t>Risk Assessment</t>
  </si>
  <si>
    <t>Respond</t>
  </si>
  <si>
    <t>Risk Management Strategy</t>
  </si>
  <si>
    <t>Recover</t>
  </si>
  <si>
    <t>Identity Management, Authentication and Access Control</t>
  </si>
  <si>
    <t xml:space="preserve">Awareness and Training </t>
  </si>
  <si>
    <t>Data Security</t>
  </si>
  <si>
    <t>Information Protection Processes and Procedures</t>
  </si>
  <si>
    <t>Maintenance</t>
  </si>
  <si>
    <t>Protective Technology</t>
  </si>
  <si>
    <t>Anomalies and Events</t>
  </si>
  <si>
    <t>Security Continuous Monitoring</t>
  </si>
  <si>
    <t>Detection Processes</t>
  </si>
  <si>
    <t>Response Planning</t>
  </si>
  <si>
    <t>Communications</t>
  </si>
  <si>
    <t>Mitigation</t>
  </si>
  <si>
    <t>Improvements</t>
  </si>
  <si>
    <t>Recovery Planning</t>
  </si>
  <si>
    <t>Overall Rating</t>
  </si>
  <si>
    <t>Workbook Tab</t>
  </si>
  <si>
    <t>Overview</t>
  </si>
  <si>
    <t>Discovery</t>
  </si>
  <si>
    <t>Responses</t>
  </si>
  <si>
    <t>Questions</t>
  </si>
  <si>
    <t>Asset Type</t>
  </si>
  <si>
    <t>Name</t>
  </si>
  <si>
    <t>Description</t>
  </si>
  <si>
    <t>Vendor</t>
  </si>
  <si>
    <t>Strong</t>
  </si>
  <si>
    <t>Partial</t>
  </si>
  <si>
    <t>Weak</t>
  </si>
  <si>
    <t xml:space="preserve">Unsubstantiated </t>
  </si>
  <si>
    <t>Policies &amp; Processed</t>
  </si>
  <si>
    <t>Validated</t>
  </si>
  <si>
    <t>Sub-Category Rating</t>
  </si>
  <si>
    <t>Benchmark Summary</t>
  </si>
  <si>
    <t>Threat Modeling</t>
  </si>
  <si>
    <t>Grey Box Testing</t>
  </si>
  <si>
    <t>Findings Register</t>
  </si>
  <si>
    <t>Tactic</t>
  </si>
  <si>
    <t>Technique</t>
  </si>
  <si>
    <t>Mitigation Name</t>
  </si>
  <si>
    <t>Mitigation Description</t>
  </si>
  <si>
    <t>Drive-by Compromise</t>
  </si>
  <si>
    <t>Initial Access</t>
  </si>
  <si>
    <t>T1189</t>
  </si>
  <si>
    <t>A drive-by compromise is when an adversary gains access to a system through a user visiting a website over the normal course of browsing. With this technique, the user's web browser is typically targeted for exploitation, but adversaries may also use compromised websites for non-exploitation behavior such as acquiring application access tokens.
Multiple ways of delivering exploit code to a browser exist, including:
A legitimate website is compromised where adversaries have injected some form of malicious code such as JavaScript, iFrames, and cross-site scripting.
Malicious ads are paid for and served through legitimate ad providers.
Built-in web application interfaces are leveraged for the insertion of any other kind of object that can be used to display web content or contain a script that executes on the visiting client (e.g. forum posts, comments, and other user controllable web content).
Often the website used by an adversary is one visited by a specific community, such as government, a particular industry, or region, where the goal is to compromise a specific user or set of users based on a shared interest. This kind of targeted attack is referred to a strategic web compromise or watering hole attack. There are several known examples of this occurring. [1]
Typical drive-by compromise process:
A user visits a website that is used to host the adversary controlled content.
Scripts automatically execute, typically searching versions of the browser and plugins for a potentially vulnerable version.
The user may be required to assist in this process by enabling scripting or active website components and ignoring warning dialog boxes.
Upon finding a vulnerable version, exploit code is delivered to the browser.
If exploitation is successful, then it will give the adversary code execution on the user's system unless other protections are in place.
In some cases a second visit to the website after the initial scan is required before exploit code is delivered.
Unlike Exploit Public-Facing Application, the focus of this technique is to exploit software on a client endpoint upon visiting a website. This will commonly give an adversary access to systems on the internal network instead of external systems that may be in a DMZ.
Adversaries may also use compromised websites to deliver a user to a malicious application designed to Steal Application Access Tokens, like OAuth tokens, to gain access to protected applications and information. These malicious applications have been delivered through popups on legitimate websites.[2]</t>
  </si>
  <si>
    <t>Application Isolation and Sandboxing
Exploit Protection
Restrict Web-Based Content
Update Software</t>
  </si>
  <si>
    <t>Browser sandboxes can be used to mitigate some of the impact of exploitation, but sandbox escapes may still exist.
Other types of virtualization and application microsegmentation may also mitigate the impact of client-side exploitation. The risks of additional exploits and weaknesses in implementation may still exist for these types of systems. [3] [4]
Security applications that look for behavior used during exploitation such as Windows Defender Exploit Guard (WDEG) and the Enhanced Mitigation Experience Toolkit (EMET) can be used to mitigate some exploitation behavior. Control flow integrity checking is another way to potentially identify and stop a software exploit from occurring. Many of these protections depend on the architecture and target application binary for compatibility. [5] [6]
For malicious code served up through ads, adblockers can help prevent that code from executing in the first place.
Script blocking extensions can help prevent the execution of JavaScript that may commonly be used during the exploitation process.
Ensure all browsers and plugins kept updated can help prevent the exploit phase of this technique. Use modern browsers with security features turned on.</t>
  </si>
  <si>
    <t>Exploit Public-Facing Application</t>
  </si>
  <si>
    <t>T1190</t>
  </si>
  <si>
    <t>The use of software, data, or commands to take advantage of a weakness in an Internet-facing computer system or program in order to cause unintended or unanticipated behavior. The weakness in the system can be a bug, a glitch, or a design vulnerability. These applications are often websites, but can include databases (like SQL)[1], standard services (like SMB[2] or SSH), and any other applications with Internet accessible open sockets, such as web servers and related services.[3] Depending on the flaw being exploited this may include Exploitation for Defense Evasion.
If an application is hosted on cloud-based infrastructure, then exploiting it may lead to compromise of the underlying instance. This can allow an adversary a path to access the cloud APIs or to take advantage of weak identity and access management policies.
For websites and databases, the OWASP top 10 and CWE top 25 highlight the most common web-based vulnerabilities.[4][5]</t>
  </si>
  <si>
    <t>Application Isolation and Sandboxing
Exploit Protection
Network Segmentation
Privileged Account Management
Update Software
Vulnerability Scanning</t>
  </si>
  <si>
    <t>Application isolation will limit what other processes and system features the exploited target can access.
Web Application Firewalls may be used to limit exposure of applications to prevent exploit traffic from reaching the application.
Segment externally facing servers and services from the rest of the network with a DMZ or on separate hosting infrastructure.
Use least privilege for service accounts will limit what permissions the exploited process gets on the rest of the system.
Regularly scan externally facing systems for vulnerabilities and establish procedures to rapidly patch systems when critical vulnerabilities are discovered through scanning and through public disclosure.
Regularly scan externally facing systems for vulnerabilities and establish procedures to rapidly patch systems when critical vulnerabilities are discovered through scanning and through public disclosure.</t>
  </si>
  <si>
    <t>External Remote Services</t>
  </si>
  <si>
    <t>T1133</t>
  </si>
  <si>
    <t>Remote services such as VPNs, Citrix, and other access mechanisms allow users to connect to internal enterprise network resources from external locations. There are often remote service gateways that manage connections and credential authentication for these services. Services such as Windows Remote Management can also be used externally.
Adversaries may use remote services to initially access and/or persist within a network. [1] Access to Valid Accounts to use the service is often a requirement, which could be obtained through credential pharming or by obtaining the credentials from users after compromising the enterprise network. Access to remote services may be used as part of Redundant Access during an operation.</t>
  </si>
  <si>
    <t>Disable or Remove Feature or Program
Limit Access to Resource Over Network
Multi-factor Authentication
Network Segmentation</t>
  </si>
  <si>
    <t>Disable or block remotely available services that may be unnecessary.
Limit access to remote services through centrally managed concentrators such as VPNs and other managed remote access systems.
Use strong two-factor or multi-factor authentication for remote service accounts to mitigate an adversary's ability to leverage stolen credentials, but be aware of Two-Factor Authentication Interception techniques for some two-factor authentication implementations.
Deny direct remote access to internal systems through the use of network proxies, gateways, and firewalls.</t>
  </si>
  <si>
    <t>Spearphishing Attachment</t>
  </si>
  <si>
    <t>T1193</t>
  </si>
  <si>
    <t>Spearphishing attachment is a specific variant of spearphishing. Spearphishing attachment is different from other forms of spearphishing in that it employs the use of malware attached to an email. All forms of spearphishing are electronically delivered social engineering targeted at a specific individual, company, or industry. In this scenario, adversaries attach a file to the spearphishing email and usually rely upon User Execution to gain execution.
There are many options for the attachment such as Microsoft Office documents, executables, PDFs, or archived files. Upon opening the attachment (and potentially clicking past protections), the adversary's payload exploits a vulnerability or directly executes on the user's system. The text of the spearphishing email usually tries to give a plausible reason why the file should be opened, and may explain how to bypass system protections in order to do so. The email may also contain instructions on how to decrypt an attachment, such as a zip file password, in order to evade email boundary defenses. Adversaries frequently manipulate file extensions and icons in order to make attached executables appear to be document files, or files exploiting one application appear to be a file for a different one.</t>
  </si>
  <si>
    <t>Antivirus/Antimalware
Network Intrusion Prevention
Restrict Web-Based Content
User Training</t>
  </si>
  <si>
    <t>Anti-virus can also automatically quarantine suspicious files.
Network intrusion prevention systems and systems designed to scan and remove malicious email attachments can be used to block activity.
Block unknown or unused attachments by default that should not be transmitted over email as a best practice to prevent some vectors, such as .scr, .exe, .pif, .cpl, etc. Some email scanning devices can open and analyze compressed and encrypted formats, such as zip and rar that may be used to conceal malicious attachments in Obfuscated Files or Information.
Users can be trained to identify social engineering techniques and spearphishing emails.</t>
  </si>
  <si>
    <t>Spearphishing Link</t>
  </si>
  <si>
    <t>T1192</t>
  </si>
  <si>
    <t>Spearphishing with a link is a specific variant of spearphishing. It is different from other forms of spearphishing in that it employs the use of links to download malware contained in email, instead of attaching malicious files to the email itself, to avoid defenses that may inspect email attachments.
All forms of spearphishing are electronically delivered social engineering targeted at a specific individual, company, or industry. In this case, the malicious emails contain links. Generally, the links will be accompanied by social engineering text and require the user to actively click or copy and paste a URL into a browser, leveraging User Execution. The visited website may compromise the web browser using an exploit, or the user will be prompted to download applications, documents, zip files, or even executables depending on the pretext for the email in the first place. Adversaries may also include links that are intended to interact directly with an email reader, including embedded images intended to exploit the end system directly or verify the receipt of an email (i.e. web bugs/web beacons). Links may also direct users to malicious applications designed to Steal Application Access Tokens, like OAuth tokens, in order to gain access to protected applications and information.[1]</t>
  </si>
  <si>
    <t>Restrict Web-Based Content
User Training</t>
  </si>
  <si>
    <t>Determine if certain websites that can be used for spearphishing are necessary for business operations and consider blocking access if activity cannot be monitored well or if it poses a significant risk.
Users can be trained to identify social engineering techniques and spearphishing emails with malicious links.</t>
  </si>
  <si>
    <t>Spearphishing via Service</t>
  </si>
  <si>
    <t>T1194</t>
  </si>
  <si>
    <t>Spearphishing via service is a specific variant of spearphishing. It is different from other forms of spearphishing in that it employs the use of third party services rather than directly via enterprise email channels.
All forms of spearphishing are electronically delivered social engineering targeted at a specific individual, company, or industry. In this scenario, adversaries send messages through various social media services, personal webmail, and other non-enterprise controlled services. These services are more likely to have a less-strict security policy than an enterprise. As with most kinds of spearphishing, the goal is to generate rapport with the target or get the target's interest in some way. Adversaries will create fake social media accounts and message employees for potential job opportunities. Doing so allows a plausible reason for asking about services, policies, and software that's running in an environment. The adversary can then send malicious links or attachments through these services.
A common example is to build rapport with a target via social media, then send content to a personal webmail service that the target uses on their work computer. This allows an adversary to bypass some email restrictions on the work account, and the target is more likely to open the file since it's something they were expecting. If the payload doesn't work as expected, the adversary can continue normal communications and troubleshoot with the target on how to get it working.</t>
  </si>
  <si>
    <t>Antivirus/Antimalware	
Restrict Web-Based Content
User Training</t>
  </si>
  <si>
    <t>Anti-virus can also automatically quarantine suspicious files.
Determine if certain social media sites, personal webmail services, or other service that can be used for spearphishing is necessary for business operations and consider blocking access if activity cannot be monitored well or if it poses a significant risk.
Users can be trained to identify social engineering techniques and spearphishing emails with malicious links.</t>
  </si>
  <si>
    <t>T1195</t>
  </si>
  <si>
    <t>Supply chain compromise is the manipulation of products or product delivery mechanisms prior to receipt by a final consumer for the purpose of data or system compromise.
Supply chain compromise can take place at any stage of the supply chain including:
Manipulation of development tools
Manipulation of a development environment
Manipulation of source code repositories (public or private)
Manipulation of source code in open-source dependencies
Manipulation of software update/distribution mechanisms
Compromised/infected system images (multiple cases of removable media infected at the factory) [1] [2]
Replacement of legitimate software with modified versions
Sales of modified/counterfeit products to legitimate distributors
Shipment interdiction
While supply chain compromise can impact any component of hardware or software, attackers looking to gain execution have often focused on malicious additions to legitimate software in software distribution or update channels. [3] [4] [5] Targeting may be specific to a desired victim set [6] or malicious software may be distributed to a broad set of consumers but only move on to additional tactics on specific victims. [3] [5] Popular open source projects that are used as dependencies in many applications may also be targeted as a means to add malicious code to users of the dependency. [7]</t>
  </si>
  <si>
    <t>Update Software
Vulnerability Scanning</t>
  </si>
  <si>
    <t>A patch management process should be implemented to check unused dependencies, unmaintained and/or previously vulnerable dependencies, unnecessary features, components, files, and documentation.
Continuous monitoring of vulnerability sources and the use of automatic and manual code review tools should also be implemented as well.</t>
  </si>
  <si>
    <t>Valid Accounts</t>
  </si>
  <si>
    <t>Initial Access, Persistence, Privilege Escalation</t>
  </si>
  <si>
    <t>T1078</t>
  </si>
  <si>
    <t>Adversaries may steal the credentials of a specific user or service account using Credential Access techniques or capture credentials earlier in their reconnaissance process through social engineering for means of gaining Initial Access.
Accounts that an adversary may use can fall into three categories: default, local, and domain accounts. Default accounts are those that are built-into an OS such as Guest or Administrator account on Windows systems or default factory/provider set accounts on other types of systems, software, or devices. Local accounts are those configured by an organization for use by users, remote support, services, or for administration on a single system or service. [1] Domain accounts are those managed by Active Directory Domain Services where access and permissions are configured across systems and services that are part of that domain. Domain accounts can cover users, administrators, and services.
Compromised credentials may be used to bypass access controls placed on various resources on systems within the network and may even be used for persistent access to remote systems and externally available services, such as VPNs, Outlook Web Access and remote desktop. Compromised credentials may also grant an adversary increased privilege to specific systems or access to restricted areas of the network. Adversaries may choose not to use malware or tools in conjunction with the legitimate access those credentials provide to make it harder to detect their presence.
Default accounts are also not limited to Guest and Administrator on client machines, they also include accounts that are preset for equipment such as network devices and computer applications whether they are internal, open source, or COTS. Appliances that come preset with a username and password combination pose a serious threat to organizations that do not change it post installation, as they are easy targets for an adversary. Similarly, adversaries may also utilize publicly disclosed private keys, or stolen private keys, to legitimately connect to remote environments via Remote Services [2]
The overlap of account access, credentials, and permissions across a network of systems is of concern because the adversary may be able to pivot across accounts and systems to reach a high level of access (i.e., domain or enterprise administrator) to bypass access controls set within the enterprise. [3]</t>
  </si>
  <si>
    <t>Application Developer Guidance
Audit
Filter Network Traffic
Multi-factor Authentication
Password Policies
Privileged Account Management
User Account Management</t>
  </si>
  <si>
    <t>Ensure that applications do not store sensitive data or credentials insecurely. (e.g. plaintext credentials in code, published credentials in repositories, or credentials in public cloud storage).
Routinely audit source code, application configuration files, open repositories, and public cloud storage for insecure use and storage of credentials.
Cloud service providers support IP-based restrictions when accessing cloud resources. Consider using IP whitelisting on cloud-based systems along with user account management to ensure that data access is restricted not only to valid users but only from expected IP ranges to mitigate the use of stolen credentials to access data.
Integrating multi-factor authentication (MFA) as part of organizational policy can greatly reduce the risk of an adversary gaining control of valid credentials that may be used for additional tactics such as initial access, lateral movement, and collecting information. MFA can also be used to restrict access to cloud resources and APIs.
Applications and appliances that utilize default username and password should be changed immediately after the installation, and before deployment to a production environment. When possible, applications that use SSH keys should be updated periodically and properly secured. Ensure that local administrator accounts have complex, unique passwords across all systems on the network.
In cloud environments, consider rotating access keys within a certain number of days for reducing the effectiveness of stolen credentials. [6]
Audit domain and local accounts as well as their permission levels routinely to look for situations that could allow an adversary to gain wide access by obtaining credentials of a privileged account. These audits should also include if default accounts have been enabled, or if new local accounts are created that have not be authorized. Do not put user or admin domain accounts in the local administrator groups across systems unless they are tightly controlled and use of accounts is segmented, as this is often equivalent to having a local administrator account with the same password on all systems. Follow best practices for design and administration of an enterprise network to limit privileged account use across administrative tiers. Limit credential overlap across systems to prevent access if account credentials are obtained
Ensure users and user groups have appropriate permissions for their roles through Identity and Access Management (IAM) controls. Configure user permissions, groups, and roles for access to cloud-based systems as well. Implement strict IAM controls to prevent access to systems except for the applications, users, and services that require access. Consider using temporary credentials that are only good for a certain period of time in cloud environments to reduce the effectiveness of compromised accounts.</t>
  </si>
  <si>
    <t>PowerShell</t>
  </si>
  <si>
    <t>Execution</t>
  </si>
  <si>
    <t>T1086</t>
  </si>
  <si>
    <t>PowerShell is a powerful interactive command-line interface and scripting environment included in the Windows operating system. [1] Adversaries can use PowerShell to perform a number of actions, including discovery of information and execution of code. Examples include the Start-Process cmdlet which can be used to run an executable and the Invoke-Command cmdlet which runs a command locally or on a remote computer.
PowerShell may also be used to download and run executables from the Internet, which can be executed from disk or in memory without touching disk.
Administrator permissions are required to use PowerShell to connect to remote systems.
A number of PowerShell-based offensive testing tools are available, including Empire, PowerSploit, [2] and PSAttack. [3]
PowerShell commands/scripts can also be executed without directly invoking the powershell.exe binary through interfaces to PowerShell's underlying System.Management.Automation assembly exposed through the .NET framework and Windows Common Language Interface (CLI). [4][5] [6]</t>
  </si>
  <si>
    <t>Code Signing
Disable or Remove Feature or Program
Privileged Account Management</t>
  </si>
  <si>
    <t>Set PowerShell execution policy to execute only signed scripts.
It may be possible to remove PowerShell from systems when not needed, but a review should be performed to assess the impact to an environment, since it could be in use for many legitimate purposes and administrative functions.
Disable/restrict the WinRM Service to help prevent uses of PowerShell for remote execution.
When PowerShell is necessary, restrict PowerShell execution policy to administrators. Be aware that there are methods of bypassing the PowerShell execution policy, depending on environment configuration.</t>
  </si>
  <si>
    <t>Third-party Software</t>
  </si>
  <si>
    <t>T1072</t>
  </si>
  <si>
    <t>Third-party applications and software deployment systems may be in use in the network environment for administration purposes (e.g., SCCM, VNC, HBSS, Altiris, etc.). If an adversary gains access to these systems, then they may be able to execute code.
Adversaries may gain access to and use third-party systems installed within an enterprise network, such as administration, monitoring, and deployment systems as well as third-party gateways and jump servers used for managing other systems. Access to a third-party network-wide or enterprise-wide software system may enable an adversary to have remote code execution on all systems that are connected to such a system. The access may be used to laterally move to other systems, gather information, or cause a specific effect, such as wiping the hard drives on all endpoints.
The permissions required for this action vary by system configuration; local credentials may be sufficient with direct access to the third-party system, or specific domain credentials may be required. However, the system may require an administrative account to log in or to perform it's intended purpose.</t>
  </si>
  <si>
    <t>Active Directory Configuration
Multi-factor Authentication
Network Segmentation
Password Policies
Privileged Account Management
Remote Data Storage
Update Software
User Account Management
User Training</t>
  </si>
  <si>
    <t>Ensure proper system and access isolation for critical network systems through use of group policy.
Ensure proper system and access isolation for critical network systems through use of multi-factor authentication.
Ensure proper system isolation for critical network systems through use of firewalls.
Verify that account credentials that may be used to access deployment systems are unique and not used throughout the enterprise network.
Grant access to application deployment systems only to a limited number of authorized administrators.
If the application deployment system can be configured to deploy only signed binaries, then ensure that the trusted signing certificates are not co-located with the application deployment system and are instead located on a system that cannot be accessed remotely or to which remote access is tightly controlled.
Patch deployment systems regularly to prevent potential remote access through Exploitation for Privilege Escalation.
Ensure that any accounts used by third-party providers to access these systems are traceable to the third-party and are not used throughout the network or used by other third-party providers in the same environment. Ensure there are regular reviews of accounts provisioned to these systems to verify continued business need, and ensure there is governance to trace de-provisioning of access that is no longer required. Ensure proper system and access isolation for critical network systems through use of account privilege separation.
Have a strict approval policy for use of deployment systems.</t>
  </si>
  <si>
    <t>User Execution</t>
  </si>
  <si>
    <t>T1204</t>
  </si>
  <si>
    <t>An adversary may rely upon specific actions by a user in order to gain execution. This may be direct code execution, such as when a user opens a malicious executable delivered via Spearphishing Attachment with the icon and apparent extension of a document file. It also may lead to other execution techniques, such as when a user clicks on a link delivered via Spearphishing Link that leads to exploitation of a browser or application vulnerability via Exploitation for Client Execution. Adversaries may use several types of files that require a user to execute them, including .doc, .pdf, .xls, .rtf, .scr, .exe, .lnk, .pif, and .cpl.
As an example, an adversary may weaponize Windows Shortcut Files (.lnk) to bait a user into clicking to execute the malicious payload.[1] A malicious .lnk file may contain PowerShell commands. Payloads may be included into the .lnk file itself, or be downloaded from a remote server.[2][3]
While User Execution frequently occurs shortly after Initial Access it may occur at other phases of an intrusion, such as when an adversary places a file in a shared directory or on a user's desktop hoping that a user will click on it.</t>
  </si>
  <si>
    <t>Execution Prevention
Network Intrusion Prevention
Restrict Web-Based Content
User Training</t>
  </si>
  <si>
    <t>Application whitelisting may be able to prevent the running of executables masquerading as other files.
If a link is being visited by a user, network intrusion prevention systems and systems designed to scan and remove malicious downloads can be used to block activity.
If a link is being visited by a user, block unknown or unused files in transit by default that should not be downloaded or by policy from suspicious sites as a best practice to prevent some vectors, such as .scr, .exe, .pif, .cpl, etc. Some download scanning devices can open and analyze compressed and encrypted formats, such as zip and rar that may be used to conceal malicious files in Obfuscated Files or Information.
Use user training as a way to bring awareness to common phishing and spearphishing techniques and how to raise suspicion for potentially malicious events.</t>
  </si>
  <si>
    <t>Brute Force</t>
  </si>
  <si>
    <t>Credential Access</t>
  </si>
  <si>
    <t>T1110</t>
  </si>
  <si>
    <t>Account Use Policies
Multi-factor Authentication
Password Policies</t>
  </si>
  <si>
    <t>Set account lockout policies after a certain number of failed login attempts to prevent passwords from being guessed. Too strict a policy may create a denial of service condition and render environments un-usable, with all accounts used in the brute force being locked-out.
Use multi-factor authentication. Where possible, also enable multi-factor authentication on externally facing services.
Refer to NIST guidelines when creating password policies</t>
  </si>
  <si>
    <t>Credentials from Web Browsers</t>
  </si>
  <si>
    <t>T1503</t>
  </si>
  <si>
    <t>Adversaries may acquire credentials from web browsers by reading files specific to the target browser. [1]
Web browsers commonly save credentials such as website usernames and passwords so that they do not need to be entered manually in the future. Web browsers typically store the credentials in an encrypted format within a credential store; however, methods exist to extract plaintext credentials from web browsers.
For example, on Windows systems, encrypted credentials may be obtained from Google Chrome by reading a database file, AppData\Local\Google\Chrome\User Data\Default\Login Data and executing a SQL query: SELECT action_url, username_value, password_value FROM logins;. The plaintext password can then be obtained by passing the encrypted credentials to the Windows API function CryptUnprotectData, which uses the victim’s cached logon credentials as the decryption key. [2]
Adversaries have executed similar procedures for common web browsers such as FireFox, Safari, Edge, etc. [3][4]
Adversaries may also acquire credentials by searching web browser process memory for patterns that commonly match credentials.[5]
After acquiring credentials from web browsers, adversaries may attempt to recycle the credentials across different systems and/or accounts in order to expand access. This can result in significantly furthering an adversary's objective in cases where credentials gained from web browsers overlap with privileged accounts (e.g. domain administrator).</t>
  </si>
  <si>
    <t>Password Policies</t>
  </si>
  <si>
    <t>Organizations may consider weighing the risk of storing credentials in web browsers. If web browser credential disclosure is a significant concern, technical controls, policy, and user training may be used to prevent storage of credentials in web browsers</t>
  </si>
  <si>
    <t>Credentials in Files</t>
  </si>
  <si>
    <t>T1081</t>
  </si>
  <si>
    <t>Adversaries may search local file systems and remote file shares for files containing passwords. These can be files created by users to store their own credentials, shared credential stores for a group of individuals, configuration files containing passwords for a system or service, or source code/binary files containing embedded passwords.
It is possible to extract passwords from backups or saved virtual machines through Credential Dumping. [1] Passwords may also be obtained from Group Policy Preferences stored on the Windows Domain Controller. [2]
In cloud environments, authenticated user credentials are often stored in local configuration and credential files. In some cases, these files can be copied and reused on another machine or the contents can be read and then used to authenticate without needing to copy any files. [3]</t>
  </si>
  <si>
    <t>Active Directory Configuration
Audit
Password Policies
Restrict File and Directory Permissions
User Training</t>
  </si>
  <si>
    <t>Remove vulnerable Group Policy Preferences.
Preemptively search for files containing passwords and take actions to reduce the exposure risk when found.
Establish an organizational policy that prohibits password storage in files.
Restrict file shares to specific directories with access only to necessary users.
Ensure that developers and system administrators are aware of the risk associated with having plaintext passwords in software configuration files that may be left on endpoint systems or servers.</t>
  </si>
  <si>
    <t>Application Deployment Software</t>
  </si>
  <si>
    <t>Lateral Movement</t>
  </si>
  <si>
    <t>T1017</t>
  </si>
  <si>
    <t>Adversaries may deploy malicious software to systems within a network using application deployment systems employed by enterprise administrators. The permissions required for this action vary by system configuration; local credentials may be sufficient with direct access to the deployment server, or specific domain credentials may be required. However, the system may require an administrative account to log in or to perform software deployment.
Access to a network-wide or enterprise-wide software deployment system enables an adversary to have remote code execution on all systems that are connected to such a system. The access may be used to laterally move to systems, gather information, or cause a specific effect, such as wiping the hard drives on all endpoints.</t>
  </si>
  <si>
    <t>Code Signing
Multi-factor Authentication
Network Segmentation
Privileged Account Management
Update Software</t>
  </si>
  <si>
    <t>If the application deployment system can be configured to deploy only signed binaries, then ensure that the trusted signing certificates are not co-located with the application deployment system and are instead located on a system that cannot be accessed remotely or to which remote access is tightly controlled.
Use multi-factor authentication for accounts used with application deployment software.
Ensure proper system and access isolation for critical network systems through use of firewalls, account privilege separation, group policy, and multi-factor authentication.
Grant access to application deployment systems only to a limited number of authorized administrators. Verify that account credentials that may be used to access deployment systems are unique and not used throughout the enterprise network.
Patch deployment systems regularly to prevent potential remote access through Exploitation for Privilege Escalation.</t>
  </si>
  <si>
    <t>Remote Access Tools</t>
  </si>
  <si>
    <t>Command And Control</t>
  </si>
  <si>
    <t>T1219</t>
  </si>
  <si>
    <t>An adversary may use legitimate desktop support and remote access software, such as Team Viewer, Go2Assist, LogMein, AmmyyAdmin, etc, to establish an interactive command and control channel to target systems within networks. These services are commonly used as legitimate technical support software, and may be whitelisted within a target environment. Remote access tools like VNC, Ammy, and Teamviewer are used frequently when compared with other legitimate software commonly used by adversaries. [1]
Remote access tools may be established and used post-compromise as alternate communications channel for Redundant Access or as a way to establish an interactive remote desktop session with the target system. They may also be used as a component of malware to establish a reverse connection or back-connect to a service or adversary controlled system.
Admin tools such as TeamViewer have been used by several groups targeting institutions in countries of interest to the Russian state and criminal campaigns. [2] [3]</t>
  </si>
  <si>
    <t>Execution Prevention
Filter Network Traffic
Network Intrusion Prevention</t>
  </si>
  <si>
    <t>Use application whitelisting to mitigate installation and use of unapproved software that can be used for remote access.
Properly configure firewalls, application firewalls, and proxies to limit outgoing traffic to sites and services used by remote access tools.
Network intrusion detection and prevention systems that use network signatures may be able to prevent traffic to remote access services.</t>
  </si>
  <si>
    <t>Standard Application Layer Protocol</t>
  </si>
  <si>
    <t>T1071</t>
  </si>
  <si>
    <t>Adversaries may communicate using a common, standardized application layer protocol such as HTTP, HTTPS, SMTP, or DNS to avoid detection by blending in with existing traffic. Commands to the remote system, and often the results of those commands, will be embedded within the protocol traffic between the client and server.
For connections that occur internally within an enclave (such as those between a proxy or pivot node and other nodes), commonly used protocols are RPC, SSH, or RDP.</t>
  </si>
  <si>
    <t>Network Intrusion Prevention</t>
  </si>
  <si>
    <t>Network intrusion detection and prevention systems that use network signatures to identify traffic for specific adversary malware can be used to mitigate activity at the network level.</t>
  </si>
  <si>
    <t>Data Encrypted for Impact</t>
  </si>
  <si>
    <t>T1486</t>
  </si>
  <si>
    <t>Adversaries may encrypt data on target systems or on large numbers of systems in a network to interrupt availability to system and network resources. They can attempt to render stored data inaccessible by encrypting files or data on local and remote drives and withholding access to a decryption key. This may be done in order to extract monetary compensation from a victim in exchange for decryption or a decryption key (ransomware) or to render data permanently inaccessible in cases where the key is not saved or transmitted.[1][2][3][4] In the case of ransomware, it is typical that common user files like Office documents, PDFs, images, videos, audio, text, and source code files will be encrypted. In some cases, adversaries may encrypt critical system files, disk partitions, and the MBR.[3]
To maximize impact on the target organization, malware designed for encrypting data may have worm-like features to propagate across a network by leveraging other attack techniques like Valid Accounts, Credential Dumping, and Windows Admin Shares.[2][3]</t>
  </si>
  <si>
    <t>Data Backup</t>
  </si>
  <si>
    <t>Consider implementing IT disaster recovery plans that contain procedures for regularly taking and testing data backups that can be used to restore organizational data. Ensure backups are stored off system and is protected from common methods adversaries may use to gain access and destroy the backups to prevent recovery.</t>
  </si>
  <si>
    <t>Adversaries may use brute force techniques to attempt access to accounts when passwords are unknown or when password hashes are obtained.
Credential Dumping is used to obtain password hashes, this may only get an adversary so far when Pass the Hash is not an option. Techniques to systematically guess the passwords used to compute hashes are available, or the adversary may use a pre-computed rainbow table to crack hashes. Cracking hashes is usually done on adversary-controlled systems outside of the target network. [1]
Adversaries may attempt to brute force logins without knowledge of passwords or hashes during an operation either with zero knowledge or by attempting a list of known or possible passwords. This is a riskier option because it could cause numerous authentication failures and account lockouts, depending on the organization's login failure policies. [2]
A related technique called password spraying uses one password (e.g. 'Password01'), or a small list of passwords, that matches the complexity policy of the domain and may be a commonly used password. Logins are attempted with that password and many different accounts on a network to avoid account lockouts that would normally occur when brute forcing a single account with many passwords. [3]
Typically, management services over commonly used ports are used when password spraying. Commonly targeted services include the following:
SSH (22/TCP), Telnet (23/TCP), FTP (21/TCP), NetBIOS / SMB / Samba (139/TCP &amp; 445/TCP), LDAP (389/TCP), Kerberos (88/TCP), RDP / Terminal Services (3389/TCP), HTTP/HTTP Management Services (80/TCP &amp; 443/TCP), MSSQL (1433/TCP) ,Oracle (1521/TCP), MySQL (3306/TCP), VNC (5900/TCP)
In addition to management services, adversaries may "target single sign-on (SSO) and cloud-based applications utilizing federated authentication protocols," as well as externally facing email applications, such as Office 365.[4]
In default environments, LDAP and Kerberos connection attempts are less likely to trigger events over SMB, which creates Windows "logon failure" event ID 4625.</t>
  </si>
  <si>
    <t>Finding</t>
  </si>
  <si>
    <t>Priority</t>
  </si>
  <si>
    <t>Finding Name</t>
  </si>
  <si>
    <t>NIST CSF Benchmark Exercise</t>
  </si>
  <si>
    <t>Rating Criteria</t>
  </si>
  <si>
    <r>
      <rPr>
        <b/>
        <sz val="12"/>
        <color rgb="FF000000"/>
        <rFont val="Arial"/>
        <family val="2"/>
      </rPr>
      <t>Strong</t>
    </r>
    <r>
      <rPr>
        <sz val="12"/>
        <color rgb="FF000000"/>
        <rFont val="Arial"/>
        <family val="2"/>
      </rPr>
      <t xml:space="preserve">: The subcategory is both highly effective and has been implemented throughout most, if not all, of the organization.
</t>
    </r>
    <r>
      <rPr>
        <b/>
        <sz val="12"/>
        <color rgb="FF000000"/>
        <rFont val="Arial"/>
        <family val="2"/>
      </rPr>
      <t>Partial</t>
    </r>
    <r>
      <rPr>
        <sz val="12"/>
        <color rgb="FF000000"/>
        <rFont val="Arial"/>
        <family val="2"/>
      </rPr>
      <t xml:space="preserve">: The subcategory is either highly effective but implemented across only a minority of the organization, or is in place throughout the organization but is marginal in its efficacy.
</t>
    </r>
    <r>
      <rPr>
        <b/>
        <sz val="12"/>
        <color rgb="FF000000"/>
        <rFont val="Arial"/>
        <family val="2"/>
      </rPr>
      <t>Weak</t>
    </r>
    <r>
      <rPr>
        <sz val="12"/>
        <color rgb="FF000000"/>
        <rFont val="Arial"/>
        <family val="2"/>
      </rPr>
      <t xml:space="preserve">: The subcategory has either not been implemented at all, or is partially implemented and marginally effective.
</t>
    </r>
    <r>
      <rPr>
        <b/>
        <sz val="12"/>
        <color rgb="FF000000"/>
        <rFont val="Arial"/>
        <family val="2"/>
      </rPr>
      <t>Validated thru testing</t>
    </r>
    <r>
      <rPr>
        <sz val="12"/>
        <color rgb="FF000000"/>
        <rFont val="Arial"/>
        <family val="2"/>
      </rPr>
      <t xml:space="preserve">: An independent party has evaluated the capability more than once, and at least once within the past year, and found it to align with the rating.
</t>
    </r>
    <r>
      <rPr>
        <b/>
        <sz val="12"/>
        <color rgb="FF000000"/>
        <rFont val="Arial"/>
        <family val="2"/>
      </rPr>
      <t>Substantiated by Policies and/or Processes</t>
    </r>
    <r>
      <rPr>
        <sz val="12"/>
        <color rgb="FF000000"/>
        <rFont val="Arial"/>
        <family val="2"/>
      </rPr>
      <t xml:space="preserve">: The organization has formally defined expectations regarding the capability (usually thru policies and/or processes) that help to reduce the likelihood of the capability being ineffective or not meeting expectations.
</t>
    </r>
    <r>
      <rPr>
        <b/>
        <sz val="12"/>
        <color rgb="FF000000"/>
        <rFont val="Arial"/>
        <family val="2"/>
      </rPr>
      <t>Unsubstantiated</t>
    </r>
    <r>
      <rPr>
        <sz val="12"/>
        <color rgb="FF000000"/>
        <rFont val="Arial"/>
        <family val="2"/>
      </rPr>
      <t>: There are no formal policies or processes that formally establish expectations for this capability, which increases the likelihood of it being ineffective.</t>
    </r>
  </si>
  <si>
    <t>Benchmark Rating System</t>
  </si>
  <si>
    <t>Credit: Benchmark rating system and rational based on Jack Jones approch, found here.</t>
  </si>
  <si>
    <t>Company Name</t>
  </si>
  <si>
    <t>Focused ATT&amp;CK TTPs</t>
  </si>
  <si>
    <t>Risk Tolerance</t>
  </si>
  <si>
    <t>Public URLs/IPs</t>
  </si>
  <si>
    <t>Business critical systems.  Examples include: customer and employee portals, staging environments, blogs, file servers, third party services you rely on heavily, etc.</t>
  </si>
  <si>
    <t>Critical Business Systems</t>
  </si>
  <si>
    <t>Guidance</t>
  </si>
  <si>
    <t>The Case Study focused on threats that managed service providers and their customers were facing in 2019. Those threats were then mapped to the MITRE ATT&amp;CK framework and the corresponding techniques used by actors. The Focused ATT&amp;CK TTPs are provided in the workbook but can be enriched with any additional techniques from the framework or really any other threats that are targeting the business that should be assessed. It is recommended that not every possible threat be enumerated and a risked based approach is taken to create the list for the assessment.</t>
  </si>
  <si>
    <t>Datto</t>
  </si>
  <si>
    <t>GDPR, SOC2 (Various)</t>
  </si>
  <si>
    <t>Channel focused, enterprise where there are no conflicts. All industries.</t>
  </si>
  <si>
    <t>Unified Continuity, Networking, Business Management, File Backup and Sync</t>
  </si>
  <si>
    <t>Product</t>
  </si>
  <si>
    <t>All</t>
  </si>
  <si>
    <t>Yes</t>
  </si>
  <si>
    <t>A mix of organic and M&amp;A</t>
  </si>
  <si>
    <t>Leaning towards stability and growth, moving away from aggressive growth phase. Lower Risk Tolerance, do the right thing.</t>
  </si>
  <si>
    <t>…</t>
  </si>
  <si>
    <t>Business Offerings</t>
  </si>
  <si>
    <t>Supply chain sourcing for hardware, key vendors</t>
  </si>
  <si>
    <t>Various product lines, Operations, Business Development, Marketing, Finance, Engineering, Legal, Sales</t>
  </si>
  <si>
    <t>Growth (organic or M&amp;A)</t>
  </si>
  <si>
    <t>(Insert completed whiteboard diagrams here)</t>
  </si>
  <si>
    <t>A number of existing threat modeling frameworks exist such as STRIDE, PASTA, and OCTAVE. As noted in the Case Study these approaches were a bit heavy handed and Datto opted for a streamlined whiteboarding exercise based on the time constraints of the engagement. This exercise on average spans 2-3 hours. For additional guidance on the exercise review the guidance on the workbook tab.
As the ATT&amp;CK TTPs are applied within the exercise, be sure to take notes and populate the findings register with the summary information.</t>
  </si>
  <si>
    <t>This modified workbook was used to conduct the partner assessments as part of Datto's Information Security Analysis Program, and is the basis for the 2019 Case Study. This is being made available to assist managed service providers (MSPs) in conducting internal assessments of their security programs and those of the small and medium sized business (SMBs) they support. While guidance is provided throughout this workbook, the Case Study and detailed methodology serve as supporting material on the intended use and its inherent limitations.
Before starting, it is recommended that the assessment is conducted by an impartial facilitator to achieve the best possible outcome. Plan for a minimum of 8 hours to complete the exercises and longer if the technology footprint is considered large.</t>
  </si>
  <si>
    <t>The Discovery process should take 15-20 minutes to complete and provides the context for the business decisions made within the security program. The table outlines high-level details about the company, the client focus, business goals, and other important attributes.
The answers in this section are often referenced in the NIST Cybersecurity Framework (CSF) Benchmark Exercise and help later when prioritizing the findings.</t>
  </si>
  <si>
    <t>An asset inventory identifies datastores, software, physical assets and hardware, services and people. A traditional asset inventory may get down to the instances and their names, but for the purposes of this assessment having summarized details like the types of operating systems, endpoints, and datastores is sufficient. Additionally, assets in the modern sense include cloud infrastructure, services, and other third parties and for this assessment are part of the inventory.
It's worth noting that many of the initial inventory responses as part of the Case Study assessments grew two the three times the size after working through an onsite review and the NIST CSF Benchmark Exercise. This will be a dynamic inventory throughout the process and is important to capture all assets as they are discovered.</t>
  </si>
  <si>
    <t>Across all conducted assessments with managed service providers, Datto needed a standardized way of collecting useful data and the CSF benchmark accomplished that goal. As participants worked through their findings after the engagement, the Benchmark Exercise allows partners to later baseline their environments to gauge improvements. The NIST CSF Implementation Tier model wasn't designed to be used for the subcategory level and in practice adapting the model for the assessment led to many challenges. The rating system outlined in this workbook allows for a more engaging process and accurate outcome when compared to the Tier model.
Before jumping into the exercise itself, take 5 minutes with the group conducting the exercise to understand the rating system. It is not uncommon to reference the first few subcategories but as progress is made this will occur less and less.</t>
  </si>
  <si>
    <t>The NIST CSF was created to serve as a guideline for US-based private sector businesses to assess their ability to prevent, detect, and respond to cyber incidents. Version 1.1 of the framework contains 5 Functions, 23 Categories, and 108 Subcategories. This exercise on average spans 3-4 hours.
While working through the list of subcategories, be sure to fully understand what is being asked and that the assessment appropriately hits at the right depth. As an example - PR.IP-1 which covers secure baselines, the facilitator should press on details such as how devices are imaged, whether unneeded OEM software is removed, services that are not required are disabled, that systems are continually patched, and secure configuration settings are part of the deployment. Many subcategories of the CSF are extremely loaded and shouldn't be overly simplified.</t>
  </si>
  <si>
    <t>The Benchmark Summary is a visual representation of the ratings from the exercise to help interpret results. As noted before, this is a benchmark exercise that helps a managed service provider or business understand their current state (or perceived state as discussed in the Case Study).
While reviewing the results, directly below the heatmap are a handful of insights to review, interpret, and document on the Findings Register.</t>
  </si>
  <si>
    <t>When reviewing the results start with understanding the following and build on top of the insights:
- The ratings related to Capability Claim and Confidence are important to review in isolation and in tandem.
- Areas where Capability Claim is a 3 generally show excellent coverage of a category and the related control objectives.
- Inversely, where the Capability Claim is a 1 the coverage of a category is generally non-existent.
- A Capability Claim of 1 and with a Confidence 2 is worth investigating with more discussion.
- Reviewing the ratings across the categories for Confidence will provide insight in the organization's ability to operationalize effectively.
- Unless in an industry that requires 3rd party auditing or has hired external pen testing, Confidence ratings will not be 3.
- NIST CSF is risk based, there is a relationship between the Overall Rating and the business’ decision to mitigate potential losses.
- Said differently, the potential financial losses vary for every business and the rating represents the measures taken to reduce them.</t>
  </si>
  <si>
    <t>Lead\Owner</t>
  </si>
  <si>
    <t>In parallel to all the activities above, the Case Study assessments conducted a grey box pen test. There were a number of guardrails in place such as no social engineering and phishing attacks, reuse of credentials and systems were approved via real-time communication with the onsite team. As discussed in the Case Study, enumeration of the managed service providers’ infrastructure was assisted by the Discovery information collected. Employee lists were generated through reconnaissance and breach databases queried for credentials. Lastly, vulnerable infrastructure which was identified was manually validated by the pen tester (beyond simple scans).
While many other areas of this workbook can be completed with internal staff (though not necessarily recommended), the pen test should be conducted by a qualified individual and should be a well scoped contracted exercise. The work conducted within the assessments spanned 1-2 days but it is common for engagements to span a week or more depending on the agreed upon scope. Summary level detail of the findings should be documented and can be used to enrich the Threat Modeling Exercise and the resulting Findings Register.</t>
  </si>
  <si>
    <t>The findings surfaced throughout the processes in this workbook should be mapped to the Findings Register tab. As a reminder, the assessments conducted stopped short of assessing risk, meaning the financial loss was not calculated. Normally findings would fall into a risk register, in this case the workbook leverages a findings register in its place.</t>
  </si>
  <si>
    <t>As the world’s leading provider of cloud-based software and technology solutions delivered by managed service providers (MSPs), Datto believes there is no limit to what small and medium businesses can achieve with the right technology. Datto offers Unified Continuity, Networking, and Business Management solutions and has created a one-of-a-kind ecosystem of MSP partners. These partners provide Datto solutions to over one million businesses across the globe. Since its founding in 2007, Datto continues to win awards each year for its rapid growth, product excellence, superior technical support, and for fostering an outstanding workplace. With headquarters in Norwalk, Connecticut, Datto has global offices in the United Kingdom, Netherlands, Denmark, Germany, Canada, Australia, China, and Singapore. Learn more at datto.com.</t>
  </si>
  <si>
    <t>Focus on MSPs and their growth as partners, hire amazing talent, financial growth, and scalability</t>
  </si>
  <si>
    <t>~1700</t>
  </si>
  <si>
    <t>The threat modeling exercise as part of the Case Study was less structured than more formal approaches but lent itself to a collaborative and engaging experience. While preparing for and conducting the exercise, review the guidance below.
Ensure the Asset Inventory is accurate and up to date, the assessments found a lot of value in the onsite validation of the inventory at the start of the day and surfaced many additional 'assets' during the benchmark exercise.
Become familiar with the ATT&amp;CK TTPs.
Bring in any subject matter experts who might not have been part of the benchmark exercise, understanding the configurations and design will be reviewed.
On a whiteboard, create the four quadrants as shown in the Case Study (Public\Private and Partner\Customer).
Enumerate the asset inventory, placing on-premises and cloud based systems appropriately.
To the degree possible, map infrastructure within the appropriate network segments.
Begin annotation, where the group starts is largely preference but the Focused ATT&amp;CK TTPs tab provides a number of ways of looking at the infrastructure and assessing threats.
Use the Case Study and findings to kick start the conversation.
Once completed, save the resulting picture below to preserve the work completed.</t>
  </si>
  <si>
    <t>Supply Chain Risk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</si>
</sst>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29" x14ac:knownFonts="1">
    <font>
      <sz val="10"/>
      <color rgb="FF000000"/>
      <name val="Arial"/>
    </font>
    <font>
      <sz val="10"/>
      <name val="Arial"/>
      <family val="2"/>
    </font>
    <font>
      <sz val="11"/>
      <color rgb="FF000000"/>
      <name val="Arial"/>
      <family val="2"/>
    </font>
    <font>
      <sz val="11"/>
      <name val="Arial"/>
      <family val="2"/>
    </font>
    <font>
      <sz val="10"/>
      <name val="Arial"/>
      <family val="2"/>
    </font>
    <font>
      <sz val="12"/>
      <name val="Arial"/>
      <family val="2"/>
    </font>
    <font>
      <sz val="12"/>
      <color rgb="FF000000"/>
      <name val="Arial"/>
      <family val="2"/>
    </font>
    <font>
      <sz val="12"/>
      <color theme="1"/>
      <name val="Arial"/>
      <family val="2"/>
    </font>
    <font>
      <sz val="14"/>
      <color theme="1"/>
      <name val="Arial"/>
      <family val="2"/>
    </font>
    <font>
      <sz val="14"/>
      <color rgb="FF000000"/>
      <name val="Arial"/>
      <family val="2"/>
    </font>
    <font>
      <b/>
      <sz val="14"/>
      <color rgb="FFFFFFFF"/>
      <name val="Arial"/>
      <family val="2"/>
    </font>
    <font>
      <sz val="14"/>
      <color theme="0"/>
      <name val="Arial"/>
      <family val="2"/>
    </font>
    <font>
      <b/>
      <sz val="14"/>
      <color theme="0"/>
      <name val="Arial"/>
      <family val="2"/>
    </font>
    <font>
      <sz val="10"/>
      <color rgb="FF000000"/>
      <name val="Arial"/>
      <family val="2"/>
    </font>
    <font>
      <b/>
      <sz val="10"/>
      <color rgb="FF000000"/>
      <name val="Arial"/>
      <family val="2"/>
    </font>
    <font>
      <b/>
      <sz val="12"/>
      <color rgb="FF000000"/>
      <name val="Arial"/>
      <family val="2"/>
    </font>
    <font>
      <sz val="14"/>
      <color rgb="FFFFFFFF"/>
      <name val="Arial"/>
      <family val="2"/>
    </font>
    <font>
      <sz val="14"/>
      <name val="Arial"/>
      <family val="2"/>
    </font>
    <font>
      <b/>
      <sz val="20"/>
      <color rgb="FF000000"/>
      <name val="Arial"/>
      <family val="2"/>
    </font>
    <font>
      <b/>
      <sz val="24"/>
      <color rgb="FF000000"/>
      <name val="Arial"/>
      <family val="2"/>
    </font>
    <font>
      <sz val="12"/>
      <color theme="0"/>
      <name val="Arial"/>
      <family val="2"/>
    </font>
    <font>
      <sz val="12"/>
      <color rgb="FF172B4D"/>
      <name val="Arial"/>
      <family val="2"/>
    </font>
    <font>
      <sz val="12"/>
      <color rgb="FF545454"/>
      <name val="Arial"/>
      <family val="2"/>
    </font>
    <font>
      <b/>
      <sz val="36"/>
      <color rgb="FF000000"/>
      <name val="Arial"/>
      <family val="2"/>
    </font>
    <font>
      <b/>
      <sz val="14"/>
      <color theme="1"/>
      <name val="Arial"/>
      <family val="2"/>
    </font>
    <font>
      <b/>
      <sz val="14"/>
      <color rgb="FF000000"/>
      <name val="Arial"/>
      <family val="2"/>
    </font>
    <font>
      <u/>
      <sz val="10"/>
      <color theme="10"/>
      <name val="Arial"/>
      <family val="2"/>
    </font>
    <font>
      <i/>
      <sz val="12"/>
      <name val="Arial"/>
      <family val="2"/>
    </font>
    <font>
      <i/>
      <sz val="12"/>
      <color theme="1"/>
      <name val="Arial"/>
      <family val="2"/>
    </font>
  </fonts>
  <fills count="19">
    <fill>
      <patternFill patternType="none"/>
    </fill>
    <fill>
      <patternFill patternType="gray125"/>
    </fill>
    <fill>
      <patternFill patternType="solid">
        <fgColor rgb="FF3D85C6"/>
        <bgColor rgb="FF3D85C6"/>
      </patternFill>
    </fill>
    <fill>
      <patternFill patternType="solid">
        <fgColor rgb="FFFFFFFF"/>
        <bgColor rgb="FFFFFFFF"/>
      </patternFill>
    </fill>
    <fill>
      <patternFill patternType="solid">
        <fgColor theme="0"/>
        <bgColor rgb="FFFFFFFF"/>
      </patternFill>
    </fill>
    <fill>
      <patternFill patternType="solid">
        <fgColor theme="8" tint="-0.249977111117893"/>
        <bgColor rgb="FF3D85C6"/>
      </patternFill>
    </fill>
    <fill>
      <patternFill patternType="solid">
        <fgColor theme="8" tint="-0.249977111117893"/>
        <bgColor rgb="FFFFFFFF"/>
      </patternFill>
    </fill>
    <fill>
      <patternFill patternType="solid">
        <fgColor theme="8" tint="-0.249977111117893"/>
        <bgColor indexed="64"/>
      </patternFill>
    </fill>
    <fill>
      <patternFill patternType="solid">
        <fgColor theme="8" tint="0.79998168889431442"/>
        <bgColor indexed="64"/>
      </patternFill>
    </fill>
    <fill>
      <patternFill patternType="solid">
        <fgColor theme="8" tint="0.79998168889431442"/>
        <bgColor rgb="FF0070C0"/>
      </patternFill>
    </fill>
    <fill>
      <patternFill patternType="solid">
        <fgColor theme="8" tint="0.59999389629810485"/>
        <bgColor rgb="FF7030A0"/>
      </patternFill>
    </fill>
    <fill>
      <patternFill patternType="solid">
        <fgColor theme="8" tint="0.59999389629810485"/>
        <bgColor indexed="64"/>
      </patternFill>
    </fill>
    <fill>
      <patternFill patternType="solid">
        <fgColor theme="8" tint="0.39997558519241921"/>
        <bgColor rgb="FFFFFF00"/>
      </patternFill>
    </fill>
    <fill>
      <patternFill patternType="solid">
        <fgColor theme="8" tint="0.39997558519241921"/>
        <bgColor indexed="64"/>
      </patternFill>
    </fill>
    <fill>
      <patternFill patternType="solid">
        <fgColor theme="8" tint="-0.249977111117893"/>
        <bgColor rgb="FFFF0000"/>
      </patternFill>
    </fill>
    <fill>
      <patternFill patternType="solid">
        <fgColor theme="8" tint="-0.499984740745262"/>
        <bgColor rgb="FF00B050"/>
      </patternFill>
    </fill>
    <fill>
      <patternFill patternType="solid">
        <fgColor theme="8" tint="-0.499984740745262"/>
        <bgColor indexed="64"/>
      </patternFill>
    </fill>
    <fill>
      <patternFill patternType="solid">
        <fgColor theme="8"/>
        <bgColor indexed="64"/>
      </patternFill>
    </fill>
    <fill>
      <patternFill patternType="solid">
        <fgColor theme="0" tint="-4.9989318521683403E-2"/>
        <bgColor indexed="64"/>
      </patternFill>
    </fill>
  </fills>
  <borders count="57">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bottom style="thin">
        <color rgb="FFFFFFFF"/>
      </bottom>
      <diagonal/>
    </border>
    <border>
      <left/>
      <right/>
      <top style="thin">
        <color rgb="FFFFFFFF"/>
      </top>
      <bottom style="thin">
        <color rgb="FFFFFFFF"/>
      </bottom>
      <diagonal/>
    </border>
    <border>
      <left/>
      <right/>
      <top style="thin">
        <color rgb="FFFFFFFF"/>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style="thin">
        <color rgb="FF000000"/>
      </top>
      <bottom/>
      <diagonal/>
    </border>
    <border>
      <left/>
      <right/>
      <top style="thin">
        <color rgb="FF000000"/>
      </top>
      <bottom/>
      <diagonal/>
    </border>
    <border>
      <left/>
      <right style="thin">
        <color theme="0"/>
      </right>
      <top style="thin">
        <color rgb="FF000000"/>
      </top>
      <bottom/>
      <diagonal/>
    </border>
    <border>
      <left style="thin">
        <color theme="0"/>
      </left>
      <right/>
      <top/>
      <bottom/>
      <diagonal/>
    </border>
    <border>
      <left/>
      <right style="thin">
        <color theme="0"/>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0"/>
      </left>
      <right/>
      <top/>
      <bottom style="thin">
        <color theme="0"/>
      </bottom>
      <diagonal/>
    </border>
    <border>
      <left/>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theme="0"/>
      </right>
      <top style="thin">
        <color theme="0"/>
      </top>
      <bottom style="thin">
        <color theme="0"/>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right style="thin">
        <color indexed="64"/>
      </right>
      <top/>
      <bottom/>
      <diagonal/>
    </border>
    <border>
      <left style="thin">
        <color indexed="64"/>
      </left>
      <right/>
      <top/>
      <bottom/>
      <diagonal/>
    </border>
  </borders>
  <cellStyleXfs count="2">
    <xf numFmtId="0" fontId="0" fillId="0" borderId="0"/>
    <xf numFmtId="0" fontId="26" fillId="0" borderId="0" applyNumberFormat="0" applyFill="0" applyBorder="0" applyAlignment="0" applyProtection="0"/>
  </cellStyleXfs>
  <cellXfs count="177">
    <xf numFmtId="0" fontId="0" fillId="0" borderId="0" xfId="0" applyFont="1" applyAlignment="1"/>
    <xf numFmtId="0" fontId="1" fillId="0" borderId="0" xfId="0" applyFont="1"/>
    <xf numFmtId="0" fontId="2" fillId="0" borderId="0" xfId="0" applyFont="1" applyAlignment="1"/>
    <xf numFmtId="0" fontId="3" fillId="0" borderId="0" xfId="0" applyFont="1" applyAlignment="1">
      <alignment wrapText="1"/>
    </xf>
    <xf numFmtId="0" fontId="2" fillId="0" borderId="0" xfId="0" applyFont="1" applyAlignment="1">
      <alignment wrapText="1"/>
    </xf>
    <xf numFmtId="0" fontId="6" fillId="0" borderId="0" xfId="0" applyFont="1" applyAlignment="1"/>
    <xf numFmtId="0" fontId="5" fillId="0" borderId="0" xfId="0" applyFont="1" applyAlignment="1">
      <alignment wrapText="1"/>
    </xf>
    <xf numFmtId="0" fontId="0" fillId="0" borderId="0" xfId="0"/>
    <xf numFmtId="0" fontId="9" fillId="0" borderId="0" xfId="0" applyFont="1"/>
    <xf numFmtId="0" fontId="7" fillId="0" borderId="8" xfId="0" applyFont="1" applyBorder="1" applyAlignment="1">
      <alignment vertical="center"/>
    </xf>
    <xf numFmtId="164" fontId="7" fillId="0" borderId="4" xfId="0" applyNumberFormat="1" applyFont="1" applyBorder="1" applyAlignment="1">
      <alignment horizontal="center" vertical="center"/>
    </xf>
    <xf numFmtId="0" fontId="7" fillId="0" borderId="9" xfId="0" applyFont="1" applyBorder="1" applyAlignment="1">
      <alignment vertical="center"/>
    </xf>
    <xf numFmtId="0" fontId="7" fillId="0" borderId="4" xfId="0" applyFont="1" applyBorder="1" applyAlignment="1">
      <alignment horizontal="left" vertical="center"/>
    </xf>
    <xf numFmtId="0" fontId="7" fillId="0" borderId="1" xfId="0" applyFont="1" applyBorder="1" applyAlignment="1">
      <alignment horizontal="left" vertical="center"/>
    </xf>
    <xf numFmtId="0" fontId="12" fillId="4" borderId="7" xfId="0" applyFont="1" applyFill="1" applyBorder="1" applyAlignment="1">
      <alignment vertical="center"/>
    </xf>
    <xf numFmtId="0" fontId="0" fillId="0" borderId="14" xfId="0" applyBorder="1"/>
    <xf numFmtId="0" fontId="0" fillId="0" borderId="15" xfId="0" applyBorder="1"/>
    <xf numFmtId="0" fontId="0" fillId="0" borderId="16" xfId="0" applyBorder="1"/>
    <xf numFmtId="0" fontId="11" fillId="4" borderId="7" xfId="0" applyFont="1" applyFill="1" applyBorder="1" applyAlignment="1">
      <alignment vertical="center"/>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0" fillId="0" borderId="14" xfId="0" applyBorder="1" applyAlignment="1">
      <alignment horizontal="left"/>
    </xf>
    <xf numFmtId="0" fontId="12" fillId="5" borderId="6" xfId="0" applyFont="1" applyFill="1" applyBorder="1" applyAlignment="1">
      <alignment horizontal="left" vertical="center" wrapText="1"/>
    </xf>
    <xf numFmtId="0" fontId="0" fillId="0" borderId="15" xfId="0" applyBorder="1" applyAlignment="1">
      <alignment horizontal="left"/>
    </xf>
    <xf numFmtId="0" fontId="0" fillId="0" borderId="0" xfId="0" applyAlignment="1">
      <alignment horizontal="left"/>
    </xf>
    <xf numFmtId="0" fontId="9" fillId="0" borderId="0" xfId="0" applyFont="1" applyAlignment="1"/>
    <xf numFmtId="0" fontId="3" fillId="0" borderId="0" xfId="0" applyFont="1"/>
    <xf numFmtId="0" fontId="5" fillId="0" borderId="22" xfId="0" applyFont="1" applyBorder="1" applyAlignment="1">
      <alignment wrapText="1"/>
    </xf>
    <xf numFmtId="0" fontId="0" fillId="0" borderId="0" xfId="0" applyFont="1" applyAlignment="1">
      <alignment vertical="center"/>
    </xf>
    <xf numFmtId="0" fontId="11" fillId="7" borderId="23" xfId="0" applyFont="1" applyFill="1" applyBorder="1" applyAlignment="1">
      <alignment horizontal="center" vertical="center"/>
    </xf>
    <xf numFmtId="0" fontId="11" fillId="7" borderId="24" xfId="0" applyFont="1" applyFill="1" applyBorder="1" applyAlignment="1">
      <alignment horizontal="center" vertical="center" wrapText="1"/>
    </xf>
    <xf numFmtId="0" fontId="2" fillId="0" borderId="14" xfId="0" applyFont="1" applyBorder="1" applyAlignment="1"/>
    <xf numFmtId="0" fontId="2" fillId="0" borderId="14" xfId="0" applyFont="1" applyBorder="1" applyAlignment="1">
      <alignment wrapText="1"/>
    </xf>
    <xf numFmtId="0" fontId="2" fillId="0" borderId="25" xfId="0" applyFont="1" applyBorder="1" applyAlignment="1">
      <alignment wrapText="1"/>
    </xf>
    <xf numFmtId="0" fontId="5" fillId="0" borderId="26" xfId="0" applyFont="1" applyBorder="1" applyAlignment="1">
      <alignment wrapText="1"/>
    </xf>
    <xf numFmtId="0" fontId="2" fillId="0" borderId="27" xfId="0" applyFont="1" applyBorder="1" applyAlignment="1"/>
    <xf numFmtId="0" fontId="9" fillId="0" borderId="26" xfId="0" applyFont="1" applyBorder="1" applyAlignment="1"/>
    <xf numFmtId="0" fontId="2" fillId="0" borderId="26" xfId="0" applyFont="1" applyBorder="1" applyAlignment="1"/>
    <xf numFmtId="0" fontId="2" fillId="0" borderId="28" xfId="0" applyFont="1" applyBorder="1" applyAlignment="1"/>
    <xf numFmtId="0" fontId="3" fillId="0" borderId="14" xfId="0" applyFont="1" applyBorder="1"/>
    <xf numFmtId="0" fontId="3" fillId="0" borderId="14" xfId="0" applyFont="1" applyBorder="1" applyAlignment="1">
      <alignment wrapText="1"/>
    </xf>
    <xf numFmtId="0" fontId="3" fillId="0" borderId="16" xfId="0" applyFont="1" applyBorder="1" applyAlignment="1">
      <alignment wrapText="1"/>
    </xf>
    <xf numFmtId="0" fontId="6" fillId="0" borderId="21" xfId="0" applyFont="1" applyBorder="1" applyAlignment="1"/>
    <xf numFmtId="0" fontId="5" fillId="0" borderId="14" xfId="0" applyFont="1" applyBorder="1" applyAlignment="1">
      <alignment wrapText="1"/>
    </xf>
    <xf numFmtId="0" fontId="6" fillId="0" borderId="25" xfId="0" applyFont="1" applyBorder="1" applyAlignment="1"/>
    <xf numFmtId="0" fontId="6" fillId="0" borderId="26" xfId="0" applyFont="1" applyBorder="1" applyAlignment="1"/>
    <xf numFmtId="0" fontId="6" fillId="0" borderId="27" xfId="0" applyFont="1" applyBorder="1" applyAlignment="1"/>
    <xf numFmtId="0" fontId="6" fillId="0" borderId="28" xfId="0" applyFont="1" applyBorder="1" applyAlignment="1"/>
    <xf numFmtId="0" fontId="6" fillId="0" borderId="16" xfId="0" applyFont="1" applyBorder="1" applyAlignment="1"/>
    <xf numFmtId="0" fontId="0" fillId="0" borderId="14" xfId="0" applyFont="1" applyBorder="1" applyAlignment="1"/>
    <xf numFmtId="0" fontId="6" fillId="0" borderId="14" xfId="0" applyFont="1" applyBorder="1" applyAlignment="1"/>
    <xf numFmtId="0" fontId="0" fillId="0" borderId="20" xfId="0" applyFont="1" applyBorder="1" applyAlignment="1"/>
    <xf numFmtId="0" fontId="0" fillId="0" borderId="25" xfId="0" applyFont="1" applyBorder="1" applyAlignment="1"/>
    <xf numFmtId="0" fontId="1" fillId="0" borderId="26" xfId="0" applyFont="1" applyBorder="1"/>
    <xf numFmtId="0" fontId="0" fillId="0" borderId="27" xfId="0" applyFont="1" applyBorder="1" applyAlignment="1"/>
    <xf numFmtId="0" fontId="0" fillId="0" borderId="26" xfId="0" applyFont="1" applyBorder="1" applyAlignment="1"/>
    <xf numFmtId="0" fontId="0" fillId="0" borderId="28" xfId="0" applyFont="1" applyBorder="1" applyAlignment="1"/>
    <xf numFmtId="0" fontId="0" fillId="0" borderId="16" xfId="0" applyFont="1" applyBorder="1" applyAlignment="1"/>
    <xf numFmtId="0" fontId="0" fillId="0" borderId="0" xfId="0" applyFont="1" applyAlignment="1">
      <alignment horizontal="center" vertical="center"/>
    </xf>
    <xf numFmtId="0" fontId="0" fillId="0" borderId="29" xfId="0" applyFont="1" applyBorder="1" applyAlignment="1"/>
    <xf numFmtId="0" fontId="0" fillId="0" borderId="29" xfId="0" applyFont="1" applyBorder="1" applyAlignment="1">
      <alignment textRotation="90"/>
    </xf>
    <xf numFmtId="0" fontId="6" fillId="0" borderId="30" xfId="0" applyFont="1" applyBorder="1" applyAlignment="1">
      <alignment horizontal="right" vertical="center"/>
    </xf>
    <xf numFmtId="0" fontId="0" fillId="0" borderId="30" xfId="0" applyFont="1" applyBorder="1" applyAlignment="1"/>
    <xf numFmtId="0" fontId="0" fillId="0" borderId="31" xfId="0" applyFont="1" applyBorder="1" applyAlignment="1"/>
    <xf numFmtId="0" fontId="0" fillId="0" borderId="15" xfId="0" applyFont="1" applyBorder="1" applyAlignment="1"/>
    <xf numFmtId="0" fontId="6" fillId="0" borderId="31" xfId="0" applyFont="1" applyBorder="1" applyAlignment="1">
      <alignment horizontal="center" vertical="top"/>
    </xf>
    <xf numFmtId="0" fontId="6" fillId="0" borderId="31" xfId="0" applyFont="1" applyBorder="1" applyAlignment="1">
      <alignment horizontal="center" vertical="top" wrapText="1"/>
    </xf>
    <xf numFmtId="0" fontId="18" fillId="0" borderId="15" xfId="0" applyFont="1" applyBorder="1" applyAlignment="1">
      <alignment horizontal="center" vertical="center"/>
    </xf>
    <xf numFmtId="0" fontId="20" fillId="17" borderId="22" xfId="0" applyFont="1" applyFill="1" applyBorder="1"/>
    <xf numFmtId="0" fontId="20" fillId="16" borderId="22" xfId="0" applyFont="1" applyFill="1" applyBorder="1"/>
    <xf numFmtId="0" fontId="20" fillId="7" borderId="22" xfId="0" applyFont="1" applyFill="1" applyBorder="1"/>
    <xf numFmtId="0" fontId="7" fillId="8" borderId="22" xfId="0" applyFont="1" applyFill="1" applyBorder="1"/>
    <xf numFmtId="0" fontId="7" fillId="11" borderId="22" xfId="0" applyFont="1" applyFill="1" applyBorder="1"/>
    <xf numFmtId="0" fontId="7" fillId="18" borderId="22" xfId="0" applyFont="1" applyFill="1" applyBorder="1"/>
    <xf numFmtId="0" fontId="21" fillId="3" borderId="1" xfId="0" applyFont="1" applyFill="1" applyBorder="1" applyAlignment="1">
      <alignment horizontal="left" vertical="center"/>
    </xf>
    <xf numFmtId="0" fontId="22" fillId="3" borderId="1" xfId="0" applyFont="1" applyFill="1" applyBorder="1" applyAlignment="1">
      <alignment horizontal="left" vertical="center"/>
    </xf>
    <xf numFmtId="0" fontId="23" fillId="0" borderId="10" xfId="0" applyFont="1" applyBorder="1" applyAlignment="1">
      <alignment horizontal="center" vertical="center"/>
    </xf>
    <xf numFmtId="0" fontId="9" fillId="0" borderId="14" xfId="0" applyFont="1" applyBorder="1" applyAlignment="1"/>
    <xf numFmtId="0" fontId="16" fillId="2" borderId="1" xfId="0" applyFont="1" applyFill="1" applyBorder="1" applyAlignment="1">
      <alignment horizontal="center" vertical="center" wrapText="1"/>
    </xf>
    <xf numFmtId="0" fontId="0" fillId="0" borderId="14" xfId="0" applyFont="1" applyBorder="1" applyAlignment="1">
      <alignment horizontal="center" vertical="center"/>
    </xf>
    <xf numFmtId="0" fontId="13" fillId="0" borderId="1" xfId="0" applyFont="1" applyBorder="1" applyAlignment="1">
      <alignment horizontal="center" vertical="center" wrapText="1"/>
    </xf>
    <xf numFmtId="0" fontId="6" fillId="0" borderId="14" xfId="0" applyFont="1" applyBorder="1" applyAlignment="1">
      <alignment horizontal="left" vertical="center"/>
    </xf>
    <xf numFmtId="0" fontId="6" fillId="0" borderId="1" xfId="0" applyFont="1" applyBorder="1" applyAlignment="1">
      <alignment horizontal="left" vertical="center" wrapText="1"/>
    </xf>
    <xf numFmtId="0" fontId="6" fillId="0" borderId="0" xfId="0" applyFont="1" applyAlignment="1">
      <alignment horizontal="left" vertical="center"/>
    </xf>
    <xf numFmtId="0" fontId="0" fillId="0" borderId="14" xfId="0" applyFont="1" applyBorder="1" applyAlignment="1">
      <alignment vertical="center"/>
    </xf>
    <xf numFmtId="0" fontId="1" fillId="0" borderId="4" xfId="0" applyFont="1" applyBorder="1" applyAlignment="1">
      <alignment horizontal="center" vertical="center"/>
    </xf>
    <xf numFmtId="0" fontId="1" fillId="0" borderId="1" xfId="0" applyFont="1" applyBorder="1" applyAlignment="1">
      <alignment vertical="center"/>
    </xf>
    <xf numFmtId="0" fontId="11" fillId="6" borderId="2" xfId="0" applyFont="1" applyFill="1" applyBorder="1" applyAlignment="1">
      <alignment horizontal="center" vertical="center" wrapText="1"/>
    </xf>
    <xf numFmtId="0" fontId="7" fillId="3" borderId="1" xfId="0" applyFont="1" applyFill="1" applyBorder="1" applyAlignment="1">
      <alignment horizontal="center" vertical="center"/>
    </xf>
    <xf numFmtId="0" fontId="6" fillId="0" borderId="14" xfId="0" applyFont="1" applyBorder="1" applyAlignment="1">
      <alignment wrapText="1"/>
    </xf>
    <xf numFmtId="0" fontId="7" fillId="3" borderId="1" xfId="0" applyFont="1" applyFill="1" applyBorder="1" applyAlignment="1">
      <alignment horizontal="center" vertical="center" wrapText="1"/>
    </xf>
    <xf numFmtId="0" fontId="6" fillId="0" borderId="0" xfId="0" applyFont="1" applyAlignment="1">
      <alignment wrapText="1"/>
    </xf>
    <xf numFmtId="0" fontId="7" fillId="3" borderId="1" xfId="0" applyFont="1" applyFill="1" applyBorder="1" applyAlignment="1">
      <alignment horizontal="left" vertical="center" wrapText="1"/>
    </xf>
    <xf numFmtId="0" fontId="6" fillId="0" borderId="14" xfId="0" applyFont="1" applyBorder="1" applyAlignment="1">
      <alignment horizontal="center" wrapText="1"/>
    </xf>
    <xf numFmtId="0" fontId="6" fillId="0" borderId="0" xfId="0" applyFont="1" applyAlignment="1">
      <alignment horizontal="center" wrapText="1"/>
    </xf>
    <xf numFmtId="0" fontId="9" fillId="0" borderId="26" xfId="0" applyFont="1" applyBorder="1" applyAlignment="1">
      <alignment vertical="center"/>
    </xf>
    <xf numFmtId="0" fontId="16" fillId="2" borderId="1" xfId="0" applyFont="1" applyFill="1" applyBorder="1" applyAlignment="1">
      <alignment horizontal="left" vertical="center" wrapText="1"/>
    </xf>
    <xf numFmtId="0" fontId="16" fillId="2" borderId="2" xfId="0" applyFont="1" applyFill="1" applyBorder="1" applyAlignment="1">
      <alignment horizontal="center" vertical="center" wrapText="1"/>
    </xf>
    <xf numFmtId="0" fontId="17" fillId="0" borderId="26" xfId="0" applyFont="1" applyBorder="1" applyAlignment="1">
      <alignment horizontal="center" vertical="center"/>
    </xf>
    <xf numFmtId="0" fontId="17" fillId="0" borderId="0" xfId="0" applyFont="1" applyAlignment="1">
      <alignment horizontal="center" vertical="center"/>
    </xf>
    <xf numFmtId="0" fontId="9" fillId="0" borderId="0" xfId="0" applyFont="1" applyAlignment="1">
      <alignment vertical="center"/>
    </xf>
    <xf numFmtId="0" fontId="0" fillId="0" borderId="26" xfId="0" applyFont="1" applyBorder="1" applyAlignment="1">
      <alignment wrapText="1"/>
    </xf>
    <xf numFmtId="0" fontId="0" fillId="0" borderId="46" xfId="0" applyFont="1" applyBorder="1" applyAlignment="1"/>
    <xf numFmtId="0" fontId="0" fillId="0" borderId="16" xfId="0" applyFont="1" applyBorder="1" applyAlignment="1">
      <alignment wrapText="1"/>
    </xf>
    <xf numFmtId="0" fontId="6" fillId="0" borderId="0" xfId="0" applyFont="1" applyAlignment="1">
      <alignment horizontal="center" vertical="center"/>
    </xf>
    <xf numFmtId="0" fontId="26" fillId="0" borderId="0" xfId="1" applyAlignment="1">
      <alignment horizontal="left" vertical="center"/>
    </xf>
    <xf numFmtId="0" fontId="0" fillId="0" borderId="0" xfId="0" applyFont="1" applyAlignment="1">
      <alignment horizontal="left" vertical="center"/>
    </xf>
    <xf numFmtId="0" fontId="5" fillId="0" borderId="10" xfId="0" applyFont="1" applyBorder="1" applyAlignment="1">
      <alignment horizontal="left" vertical="center" wrapText="1"/>
    </xf>
    <xf numFmtId="0" fontId="27" fillId="0" borderId="10" xfId="0" applyFont="1" applyBorder="1" applyAlignment="1">
      <alignment horizontal="left" vertical="center" wrapText="1"/>
    </xf>
    <xf numFmtId="164" fontId="28" fillId="0" borderId="4" xfId="0" applyNumberFormat="1" applyFont="1" applyBorder="1" applyAlignment="1">
      <alignment horizontal="center" vertical="center"/>
    </xf>
    <xf numFmtId="0" fontId="7" fillId="3" borderId="1" xfId="0" applyFont="1" applyFill="1" applyBorder="1" applyAlignment="1">
      <alignment horizontal="left" vertical="center"/>
    </xf>
    <xf numFmtId="0" fontId="18" fillId="0" borderId="29" xfId="0" applyFont="1" applyBorder="1" applyAlignment="1">
      <alignment horizontal="center" vertical="center" textRotation="90"/>
    </xf>
    <xf numFmtId="0" fontId="18" fillId="0" borderId="14" xfId="0" applyFont="1" applyBorder="1" applyAlignment="1">
      <alignment horizontal="center" vertical="center"/>
    </xf>
    <xf numFmtId="0" fontId="19" fillId="0" borderId="14" xfId="0" applyFont="1" applyBorder="1" applyAlignment="1">
      <alignment horizontal="center" vertical="top"/>
    </xf>
    <xf numFmtId="0" fontId="6" fillId="0" borderId="47" xfId="0" applyFont="1" applyBorder="1" applyAlignment="1">
      <alignment vertical="center" wrapText="1"/>
    </xf>
    <xf numFmtId="0" fontId="0" fillId="0" borderId="48" xfId="0" applyFont="1" applyBorder="1" applyAlignment="1">
      <alignment vertical="center"/>
    </xf>
    <xf numFmtId="0" fontId="0" fillId="0" borderId="49" xfId="0" applyFont="1" applyBorder="1" applyAlignment="1">
      <alignment vertical="center"/>
    </xf>
    <xf numFmtId="0" fontId="0" fillId="0" borderId="50" xfId="0" applyFont="1" applyBorder="1" applyAlignment="1">
      <alignment vertical="center"/>
    </xf>
    <xf numFmtId="0" fontId="0" fillId="0" borderId="0" xfId="0" applyFont="1" applyBorder="1" applyAlignment="1">
      <alignment vertical="center"/>
    </xf>
    <xf numFmtId="0" fontId="0" fillId="0" borderId="51" xfId="0" applyFont="1" applyBorder="1" applyAlignment="1">
      <alignment vertical="center"/>
    </xf>
    <xf numFmtId="0" fontId="0" fillId="0" borderId="52" xfId="0" applyFont="1" applyBorder="1" applyAlignment="1">
      <alignment vertical="center"/>
    </xf>
    <xf numFmtId="0" fontId="0" fillId="0" borderId="53" xfId="0" applyFont="1" applyBorder="1" applyAlignment="1">
      <alignment vertical="center"/>
    </xf>
    <xf numFmtId="0" fontId="0" fillId="0" borderId="54" xfId="0" applyFont="1" applyBorder="1" applyAlignment="1">
      <alignment vertical="center"/>
    </xf>
    <xf numFmtId="0" fontId="18" fillId="0" borderId="16" xfId="0" applyFont="1" applyBorder="1" applyAlignment="1">
      <alignment horizontal="center" vertical="center" textRotation="90"/>
    </xf>
    <xf numFmtId="0" fontId="18" fillId="0" borderId="20" xfId="0" applyFont="1" applyBorder="1" applyAlignment="1">
      <alignment horizontal="center" vertical="center" textRotation="90"/>
    </xf>
    <xf numFmtId="0" fontId="18" fillId="0" borderId="25" xfId="0" applyFont="1" applyBorder="1" applyAlignment="1">
      <alignment horizontal="center" vertical="center" textRotation="90"/>
    </xf>
    <xf numFmtId="0" fontId="13" fillId="0" borderId="3" xfId="0" applyFont="1" applyBorder="1" applyAlignment="1">
      <alignment horizontal="center" vertical="center" wrapText="1"/>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24" fillId="10" borderId="3" xfId="0" applyFont="1" applyFill="1" applyBorder="1" applyAlignment="1">
      <alignment horizontal="center" vertical="center" textRotation="90" wrapText="1"/>
    </xf>
    <xf numFmtId="0" fontId="8" fillId="11" borderId="5" xfId="0" applyFont="1" applyFill="1" applyBorder="1" applyAlignment="1">
      <alignment vertical="center" textRotation="90"/>
    </xf>
    <xf numFmtId="0" fontId="8" fillId="11" borderId="4" xfId="0" applyFont="1" applyFill="1" applyBorder="1" applyAlignment="1">
      <alignment vertical="center" textRotation="90"/>
    </xf>
    <xf numFmtId="0" fontId="10" fillId="14" borderId="3" xfId="0" applyFont="1" applyFill="1" applyBorder="1" applyAlignment="1">
      <alignment horizontal="center" vertical="center" textRotation="90" wrapText="1"/>
    </xf>
    <xf numFmtId="0" fontId="17" fillId="7" borderId="5" xfId="0" applyFont="1" applyFill="1" applyBorder="1" applyAlignment="1">
      <alignment vertical="center" textRotation="90"/>
    </xf>
    <xf numFmtId="0" fontId="17" fillId="7" borderId="4" xfId="0" applyFont="1" applyFill="1" applyBorder="1" applyAlignment="1">
      <alignment vertical="center" textRotation="90"/>
    </xf>
    <xf numFmtId="0" fontId="10" fillId="15" borderId="3" xfId="0" applyFont="1" applyFill="1" applyBorder="1" applyAlignment="1">
      <alignment horizontal="center" vertical="center" textRotation="90" wrapText="1"/>
    </xf>
    <xf numFmtId="0" fontId="17" fillId="16" borderId="5" xfId="0" applyFont="1" applyFill="1" applyBorder="1" applyAlignment="1">
      <alignment vertical="center" textRotation="90"/>
    </xf>
    <xf numFmtId="0" fontId="17" fillId="16" borderId="4" xfId="0" applyFont="1" applyFill="1" applyBorder="1" applyAlignment="1">
      <alignment vertical="center" textRotation="90"/>
    </xf>
    <xf numFmtId="0" fontId="24" fillId="9" borderId="3" xfId="0" applyFont="1" applyFill="1" applyBorder="1" applyAlignment="1">
      <alignment horizontal="center" vertical="center" textRotation="90" wrapText="1"/>
    </xf>
    <xf numFmtId="0" fontId="8" fillId="8" borderId="5" xfId="0" applyFont="1" applyFill="1" applyBorder="1" applyAlignment="1">
      <alignment vertical="center" textRotation="90"/>
    </xf>
    <xf numFmtId="0" fontId="8" fillId="8" borderId="4" xfId="0" applyFont="1" applyFill="1" applyBorder="1" applyAlignment="1">
      <alignment vertical="center" textRotation="90"/>
    </xf>
    <xf numFmtId="0" fontId="25" fillId="12" borderId="3" xfId="0" applyFont="1" applyFill="1" applyBorder="1" applyAlignment="1">
      <alignment horizontal="center" vertical="center" textRotation="90" wrapText="1"/>
    </xf>
    <xf numFmtId="0" fontId="17" fillId="13" borderId="5" xfId="0" applyFont="1" applyFill="1" applyBorder="1" applyAlignment="1">
      <alignment vertical="center" textRotation="90"/>
    </xf>
    <xf numFmtId="0" fontId="17" fillId="13" borderId="4" xfId="0" applyFont="1" applyFill="1" applyBorder="1" applyAlignment="1">
      <alignment vertical="center" textRotation="90"/>
    </xf>
    <xf numFmtId="0" fontId="0" fillId="0" borderId="55" xfId="0" applyBorder="1"/>
    <xf numFmtId="0" fontId="0" fillId="0" borderId="56" xfId="0" applyBorder="1"/>
    <xf numFmtId="0" fontId="6"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21" xfId="0" applyFont="1" applyBorder="1" applyAlignment="1">
      <alignment horizontal="center" vertical="center" wrapText="1"/>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0" xfId="0" applyFont="1" applyBorder="1" applyAlignment="1">
      <alignment horizontal="center" vertical="center"/>
    </xf>
    <xf numFmtId="0" fontId="6" fillId="0" borderId="21" xfId="0" applyFont="1" applyBorder="1" applyAlignment="1">
      <alignment horizontal="center" vertical="center"/>
    </xf>
    <xf numFmtId="0" fontId="6" fillId="0" borderId="32" xfId="0" applyFont="1" applyBorder="1" applyAlignment="1">
      <alignment horizontal="left" wrapText="1"/>
    </xf>
    <xf numFmtId="0" fontId="6" fillId="0" borderId="33" xfId="0" applyFont="1" applyBorder="1" applyAlignment="1">
      <alignment horizontal="left"/>
    </xf>
    <xf numFmtId="0" fontId="6" fillId="0" borderId="34" xfId="0" applyFont="1" applyBorder="1" applyAlignment="1">
      <alignment horizontal="left"/>
    </xf>
    <xf numFmtId="0" fontId="6" fillId="0" borderId="35" xfId="0" applyFont="1" applyBorder="1" applyAlignment="1">
      <alignment horizontal="left"/>
    </xf>
    <xf numFmtId="0" fontId="6" fillId="0" borderId="36" xfId="0" applyFont="1" applyBorder="1" applyAlignment="1">
      <alignment horizontal="left"/>
    </xf>
    <xf numFmtId="0" fontId="6" fillId="0" borderId="37" xfId="0" applyFont="1" applyBorder="1" applyAlignment="1">
      <alignment horizontal="left"/>
    </xf>
    <xf numFmtId="0" fontId="7" fillId="3" borderId="38" xfId="0" applyFont="1" applyFill="1" applyBorder="1" applyAlignment="1">
      <alignment horizontal="left" vertical="center" wrapText="1"/>
    </xf>
    <xf numFmtId="0" fontId="21" fillId="3" borderId="18" xfId="0" applyFont="1" applyFill="1" applyBorder="1" applyAlignment="1">
      <alignment horizontal="left" vertical="center"/>
    </xf>
    <xf numFmtId="0" fontId="21" fillId="3" borderId="39" xfId="0" applyFont="1" applyFill="1" applyBorder="1" applyAlignment="1">
      <alignment horizontal="left" vertical="center"/>
    </xf>
    <xf numFmtId="0" fontId="21" fillId="3" borderId="40" xfId="0" applyFont="1" applyFill="1" applyBorder="1" applyAlignment="1">
      <alignment horizontal="left" vertical="center"/>
    </xf>
    <xf numFmtId="0" fontId="21" fillId="3" borderId="0" xfId="0" applyFont="1" applyFill="1" applyBorder="1" applyAlignment="1">
      <alignment horizontal="left" vertical="center"/>
    </xf>
    <xf numFmtId="0" fontId="21" fillId="3" borderId="41" xfId="0" applyFont="1" applyFill="1" applyBorder="1" applyAlignment="1">
      <alignment horizontal="left" vertical="center"/>
    </xf>
    <xf numFmtId="0" fontId="21" fillId="3" borderId="42" xfId="0" applyFont="1" applyFill="1" applyBorder="1" applyAlignment="1">
      <alignment horizontal="left" vertical="center"/>
    </xf>
    <xf numFmtId="0" fontId="21" fillId="3" borderId="43" xfId="0" applyFont="1" applyFill="1" applyBorder="1" applyAlignment="1">
      <alignment horizontal="left" vertical="center"/>
    </xf>
    <xf numFmtId="0" fontId="21" fillId="3" borderId="44" xfId="0" applyFont="1" applyFill="1" applyBorder="1" applyAlignment="1">
      <alignment horizontal="left" vertical="center"/>
    </xf>
    <xf numFmtId="0" fontId="16" fillId="2" borderId="6" xfId="0" applyFont="1" applyFill="1" applyBorder="1" applyAlignment="1">
      <alignment horizontal="center" vertical="center" wrapText="1"/>
    </xf>
    <xf numFmtId="0" fontId="16" fillId="2" borderId="45" xfId="0" applyFont="1" applyFill="1" applyBorder="1" applyAlignment="1">
      <alignment horizontal="center" vertical="center" wrapText="1"/>
    </xf>
    <xf numFmtId="0" fontId="16" fillId="2" borderId="2" xfId="0" applyFont="1" applyFill="1" applyBorder="1" applyAlignment="1">
      <alignment horizontal="center" vertical="center" wrapText="1"/>
    </xf>
  </cellXfs>
  <cellStyles count="2">
    <cellStyle name="Hyperlink" xfId="1" builtinId="8"/>
    <cellStyle name="Normal" xfId="0" builtinId="0"/>
  </cellStyles>
  <dxfs count="24">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s>
  <tableStyles count="8" defaultTableStyle="TableStyleMedium2" defaultPivotStyle="PivotStyleLight16">
    <tableStyle name="Start Here-style" pivot="0" count="3" xr9:uid="{00000000-0011-0000-FFFF-FFFF00000000}">
      <tableStyleElement type="headerRow" dxfId="23"/>
      <tableStyleElement type="firstRowStripe" dxfId="22"/>
      <tableStyleElement type="secondRowStripe" dxfId="21"/>
    </tableStyle>
    <tableStyle name="Preparation-style" pivot="0" count="3" xr9:uid="{00000000-0011-0000-FFFF-FFFF01000000}">
      <tableStyleElement type="headerRow" dxfId="20"/>
      <tableStyleElement type="firstRowStripe" dxfId="19"/>
      <tableStyleElement type="secondRowStripe" dxfId="18"/>
    </tableStyle>
    <tableStyle name="Analysis-style" pivot="0" count="3" xr9:uid="{00000000-0011-0000-FFFF-FFFF02000000}">
      <tableStyleElement type="headerRow" dxfId="17"/>
      <tableStyleElement type="firstRowStripe" dxfId="16"/>
      <tableStyleElement type="secondRowStripe" dxfId="15"/>
    </tableStyle>
    <tableStyle name="Analysis-style 2" pivot="0" count="3" xr9:uid="{00000000-0011-0000-FFFF-FFFF03000000}">
      <tableStyleElement type="headerRow" dxfId="14"/>
      <tableStyleElement type="firstRowStripe" dxfId="13"/>
      <tableStyleElement type="secondRowStripe" dxfId="12"/>
    </tableStyle>
    <tableStyle name="Risk Register-style" pivot="0" count="3" xr9:uid="{00000000-0011-0000-FFFF-FFFF04000000}">
      <tableStyleElement type="headerRow" dxfId="11"/>
      <tableStyleElement type="firstRowStripe" dxfId="10"/>
      <tableStyleElement type="secondRowStripe" dxfId="9"/>
    </tableStyle>
    <tableStyle name="Data Requests-style" pivot="0" count="3" xr9:uid="{00000000-0011-0000-FFFF-FFFF05000000}">
      <tableStyleElement type="headerRow" dxfId="8"/>
      <tableStyleElement type="firstRowStripe" dxfId="7"/>
      <tableStyleElement type="secondRowStripe" dxfId="6"/>
    </tableStyle>
    <tableStyle name="Data Findings-style" pivot="0" count="3" xr9:uid="{00000000-0011-0000-FFFF-FFFF06000000}">
      <tableStyleElement type="headerRow" dxfId="5"/>
      <tableStyleElement type="firstRowStripe" dxfId="4"/>
      <tableStyleElement type="secondRowStripe" dxfId="3"/>
    </tableStyle>
    <tableStyle name="Pen Test Focus Areas-style" pivot="0" count="3" xr9:uid="{00000000-0011-0000-FFFF-FFFF07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8</xdr:row>
      <xdr:rowOff>139700</xdr:rowOff>
    </xdr:from>
    <xdr:to>
      <xdr:col>4</xdr:col>
      <xdr:colOff>495300</xdr:colOff>
      <xdr:row>26</xdr:row>
      <xdr:rowOff>63500</xdr:rowOff>
    </xdr:to>
    <xdr:pic>
      <xdr:nvPicPr>
        <xdr:cNvPr id="2" name="Picture 1">
          <a:extLst>
            <a:ext uri="{FF2B5EF4-FFF2-40B4-BE49-F238E27FC236}">
              <a16:creationId xmlns:a16="http://schemas.microsoft.com/office/drawing/2014/main" id="{C3AFA8F8-BCD3-7145-9838-A5AF2C4ACD8D}"/>
            </a:ext>
          </a:extLst>
        </xdr:cNvPr>
        <xdr:cNvPicPr>
          <a:picLocks noChangeAspect="1"/>
        </xdr:cNvPicPr>
      </xdr:nvPicPr>
      <xdr:blipFill>
        <a:blip xmlns:r="http://schemas.openxmlformats.org/officeDocument/2006/relationships" r:embed="rId1"/>
        <a:stretch>
          <a:fillRect/>
        </a:stretch>
      </xdr:blipFill>
      <xdr:spPr>
        <a:xfrm>
          <a:off x="431800" y="3708400"/>
          <a:ext cx="8801100" cy="49530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Dan Garcia" id="{9873789F-3B06-A54D-BA1A-11871B84E596}" userId="S::dgarcia@datto.com::45e8e2cf-1e49-4531-b2e4-07dc04a55e8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7" dT="2020-06-05T21:42:08.04" personId="{9873789F-3B06-A54D-BA1A-11871B84E596}" id="{5650CB0A-184D-7F45-89D4-44783449D4FC}">
    <text>Remove revision and comment history, scrub for publishing.</text>
  </threadedComment>
</ThreadedComment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www.fairinstitute.org/blog/nist-csf-fair-part-5" TargetMode="External"/><Relationship Id="rId4" Type="http://schemas.microsoft.com/office/2017/10/relationships/threadedComment" Target="../threadedComments/threadedComment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499984740745262"/>
    <outlinePr summaryBelow="0" summaryRight="0"/>
  </sheetPr>
  <dimension ref="A1:D982"/>
  <sheetViews>
    <sheetView tabSelected="1" zoomScaleNormal="100" workbookViewId="0">
      <selection activeCell="C3" sqref="C3"/>
    </sheetView>
  </sheetViews>
  <sheetFormatPr baseColWidth="10" defaultColWidth="14.5" defaultRowHeight="23" customHeight="1" x14ac:dyDescent="0.15"/>
  <cols>
    <col min="1" max="1" width="4.83203125" style="2" customWidth="1"/>
    <col min="2" max="2" width="32" style="2" bestFit="1" customWidth="1"/>
    <col min="3" max="3" width="160.33203125" style="4" customWidth="1"/>
    <col min="4" max="4" width="4.83203125" style="4" customWidth="1"/>
    <col min="5" max="16384" width="14.5" style="2"/>
  </cols>
  <sheetData>
    <row r="1" spans="1:4" ht="23" customHeight="1" x14ac:dyDescent="0.15">
      <c r="A1" s="36"/>
      <c r="B1" s="32"/>
      <c r="C1" s="33"/>
      <c r="D1" s="34"/>
    </row>
    <row r="2" spans="1:4" s="26" customFormat="1" ht="23" customHeight="1" x14ac:dyDescent="0.2">
      <c r="A2" s="37"/>
      <c r="B2" s="30" t="s">
        <v>183</v>
      </c>
      <c r="C2" s="31" t="s">
        <v>184</v>
      </c>
      <c r="D2" s="35"/>
    </row>
    <row r="3" spans="1:4" ht="118" customHeight="1" x14ac:dyDescent="0.2">
      <c r="A3" s="38"/>
      <c r="B3" s="70" t="s">
        <v>0</v>
      </c>
      <c r="C3" s="28" t="s">
        <v>334</v>
      </c>
      <c r="D3" s="35"/>
    </row>
    <row r="4" spans="1:4" ht="71" customHeight="1" x14ac:dyDescent="0.2">
      <c r="A4" s="38"/>
      <c r="B4" s="71" t="s">
        <v>185</v>
      </c>
      <c r="C4" s="28" t="s">
        <v>335</v>
      </c>
      <c r="D4" s="35"/>
    </row>
    <row r="5" spans="1:4" ht="101" customHeight="1" x14ac:dyDescent="0.2">
      <c r="A5" s="38"/>
      <c r="B5" s="71" t="s">
        <v>1</v>
      </c>
      <c r="C5" s="28" t="s">
        <v>336</v>
      </c>
      <c r="D5" s="35"/>
    </row>
    <row r="6" spans="1:4" ht="118" customHeight="1" x14ac:dyDescent="0.2">
      <c r="A6" s="38"/>
      <c r="B6" s="69" t="s">
        <v>308</v>
      </c>
      <c r="C6" s="28" t="s">
        <v>337</v>
      </c>
      <c r="D6" s="35"/>
    </row>
    <row r="7" spans="1:4" ht="119" x14ac:dyDescent="0.2">
      <c r="A7" s="38"/>
      <c r="B7" s="69" t="s">
        <v>305</v>
      </c>
      <c r="C7" s="28" t="s">
        <v>338</v>
      </c>
      <c r="D7" s="35"/>
    </row>
    <row r="8" spans="1:4" ht="68" x14ac:dyDescent="0.2">
      <c r="A8" s="38"/>
      <c r="B8" s="69" t="s">
        <v>199</v>
      </c>
      <c r="C8" s="28" t="s">
        <v>339</v>
      </c>
      <c r="D8" s="35"/>
    </row>
    <row r="9" spans="1:4" ht="68" x14ac:dyDescent="0.2">
      <c r="A9" s="38"/>
      <c r="B9" s="73" t="s">
        <v>311</v>
      </c>
      <c r="C9" s="28" t="s">
        <v>317</v>
      </c>
      <c r="D9" s="35"/>
    </row>
    <row r="10" spans="1:4" ht="87" customHeight="1" x14ac:dyDescent="0.2">
      <c r="A10" s="38"/>
      <c r="B10" s="73" t="s">
        <v>200</v>
      </c>
      <c r="C10" s="28" t="s">
        <v>333</v>
      </c>
      <c r="D10" s="35"/>
    </row>
    <row r="11" spans="1:4" ht="163" customHeight="1" x14ac:dyDescent="0.2">
      <c r="A11" s="38"/>
      <c r="B11" s="72" t="s">
        <v>201</v>
      </c>
      <c r="C11" s="28" t="s">
        <v>342</v>
      </c>
      <c r="D11" s="35"/>
    </row>
    <row r="12" spans="1:4" ht="67" customHeight="1" x14ac:dyDescent="0.2">
      <c r="A12" s="38"/>
      <c r="B12" s="74" t="s">
        <v>202</v>
      </c>
      <c r="C12" s="28" t="s">
        <v>343</v>
      </c>
      <c r="D12" s="35"/>
    </row>
    <row r="13" spans="1:4" ht="23" customHeight="1" x14ac:dyDescent="0.15">
      <c r="A13" s="39"/>
      <c r="B13" s="40"/>
      <c r="C13" s="41"/>
      <c r="D13" s="42"/>
    </row>
    <row r="14" spans="1:4" ht="23" customHeight="1" x14ac:dyDescent="0.15">
      <c r="B14" s="27"/>
      <c r="C14" s="3"/>
      <c r="D14" s="3"/>
    </row>
    <row r="15" spans="1:4" ht="23" customHeight="1" x14ac:dyDescent="0.15">
      <c r="B15" s="27"/>
      <c r="C15" s="3"/>
      <c r="D15" s="3"/>
    </row>
    <row r="16" spans="1:4" ht="23" customHeight="1" x14ac:dyDescent="0.15">
      <c r="B16" s="27"/>
      <c r="C16" s="3"/>
      <c r="D16" s="3"/>
    </row>
    <row r="17" spans="2:4" ht="23" customHeight="1" x14ac:dyDescent="0.15">
      <c r="B17" s="27"/>
      <c r="C17" s="3"/>
      <c r="D17" s="3"/>
    </row>
    <row r="18" spans="2:4" ht="23" customHeight="1" x14ac:dyDescent="0.15">
      <c r="B18" s="27"/>
      <c r="C18" s="3"/>
      <c r="D18" s="3"/>
    </row>
    <row r="19" spans="2:4" ht="23" customHeight="1" x14ac:dyDescent="0.15">
      <c r="B19" s="27"/>
      <c r="C19" s="3"/>
      <c r="D19" s="3"/>
    </row>
    <row r="20" spans="2:4" ht="23" customHeight="1" x14ac:dyDescent="0.15">
      <c r="B20" s="27"/>
      <c r="C20" s="3"/>
      <c r="D20" s="3"/>
    </row>
    <row r="21" spans="2:4" ht="23" customHeight="1" x14ac:dyDescent="0.15">
      <c r="B21" s="27"/>
      <c r="C21" s="3"/>
      <c r="D21" s="3"/>
    </row>
    <row r="22" spans="2:4" ht="23" customHeight="1" x14ac:dyDescent="0.15">
      <c r="B22" s="27"/>
      <c r="C22" s="3"/>
      <c r="D22" s="3"/>
    </row>
    <row r="23" spans="2:4" ht="23" customHeight="1" x14ac:dyDescent="0.15">
      <c r="B23" s="27"/>
      <c r="C23" s="3"/>
      <c r="D23" s="3"/>
    </row>
    <row r="24" spans="2:4" ht="23" customHeight="1" x14ac:dyDescent="0.15">
      <c r="B24" s="27"/>
      <c r="C24" s="3"/>
      <c r="D24" s="3"/>
    </row>
    <row r="25" spans="2:4" ht="23" customHeight="1" x14ac:dyDescent="0.15">
      <c r="B25" s="27"/>
      <c r="C25" s="3"/>
      <c r="D25" s="3"/>
    </row>
    <row r="26" spans="2:4" ht="23" customHeight="1" x14ac:dyDescent="0.15">
      <c r="B26" s="27"/>
      <c r="C26" s="3"/>
      <c r="D26" s="3"/>
    </row>
    <row r="27" spans="2:4" ht="23" customHeight="1" x14ac:dyDescent="0.15">
      <c r="B27" s="27"/>
      <c r="C27" s="3"/>
      <c r="D27" s="3"/>
    </row>
    <row r="28" spans="2:4" ht="23" customHeight="1" x14ac:dyDescent="0.15">
      <c r="B28" s="27"/>
      <c r="C28" s="3"/>
      <c r="D28" s="3"/>
    </row>
    <row r="29" spans="2:4" ht="23" customHeight="1" x14ac:dyDescent="0.15">
      <c r="B29" s="27"/>
      <c r="C29" s="3"/>
      <c r="D29" s="3"/>
    </row>
    <row r="30" spans="2:4" ht="23" customHeight="1" x14ac:dyDescent="0.15">
      <c r="B30" s="27"/>
      <c r="C30" s="3"/>
      <c r="D30" s="3"/>
    </row>
    <row r="31" spans="2:4" ht="23" customHeight="1" x14ac:dyDescent="0.15">
      <c r="B31" s="27"/>
      <c r="C31" s="3"/>
      <c r="D31" s="3"/>
    </row>
    <row r="32" spans="2:4" ht="23" customHeight="1" x14ac:dyDescent="0.15">
      <c r="B32" s="27"/>
      <c r="C32" s="3"/>
      <c r="D32" s="3"/>
    </row>
    <row r="33" spans="2:4" ht="23" customHeight="1" x14ac:dyDescent="0.15">
      <c r="B33" s="27"/>
      <c r="C33" s="3"/>
      <c r="D33" s="3"/>
    </row>
    <row r="34" spans="2:4" ht="23" customHeight="1" x14ac:dyDescent="0.15">
      <c r="B34" s="27"/>
      <c r="C34" s="3"/>
      <c r="D34" s="3"/>
    </row>
    <row r="35" spans="2:4" ht="23" customHeight="1" x14ac:dyDescent="0.15">
      <c r="B35" s="27"/>
      <c r="C35" s="3"/>
      <c r="D35" s="3"/>
    </row>
    <row r="36" spans="2:4" ht="23" customHeight="1" x14ac:dyDescent="0.15">
      <c r="B36" s="27"/>
      <c r="C36" s="3"/>
      <c r="D36" s="3"/>
    </row>
    <row r="37" spans="2:4" ht="23" customHeight="1" x14ac:dyDescent="0.15">
      <c r="B37" s="27"/>
      <c r="C37" s="3"/>
      <c r="D37" s="3"/>
    </row>
    <row r="38" spans="2:4" ht="23" customHeight="1" x14ac:dyDescent="0.15">
      <c r="B38" s="27"/>
      <c r="C38" s="3"/>
      <c r="D38" s="3"/>
    </row>
    <row r="39" spans="2:4" ht="23" customHeight="1" x14ac:dyDescent="0.15">
      <c r="B39" s="27"/>
      <c r="C39" s="3"/>
      <c r="D39" s="3"/>
    </row>
    <row r="40" spans="2:4" ht="23" customHeight="1" x14ac:dyDescent="0.15">
      <c r="B40" s="27"/>
      <c r="C40" s="3"/>
      <c r="D40" s="3"/>
    </row>
    <row r="41" spans="2:4" ht="23" customHeight="1" x14ac:dyDescent="0.15">
      <c r="B41" s="27"/>
      <c r="C41" s="3"/>
      <c r="D41" s="3"/>
    </row>
    <row r="42" spans="2:4" ht="23" customHeight="1" x14ac:dyDescent="0.15">
      <c r="B42" s="27"/>
      <c r="C42" s="3"/>
      <c r="D42" s="3"/>
    </row>
    <row r="43" spans="2:4" ht="23" customHeight="1" x14ac:dyDescent="0.15">
      <c r="B43" s="27"/>
      <c r="C43" s="3"/>
      <c r="D43" s="3"/>
    </row>
    <row r="44" spans="2:4" ht="23" customHeight="1" x14ac:dyDescent="0.15">
      <c r="B44" s="27"/>
      <c r="C44" s="3"/>
      <c r="D44" s="3"/>
    </row>
    <row r="45" spans="2:4" ht="23" customHeight="1" x14ac:dyDescent="0.15">
      <c r="B45" s="27"/>
      <c r="C45" s="3"/>
      <c r="D45" s="3"/>
    </row>
    <row r="46" spans="2:4" ht="23" customHeight="1" x14ac:dyDescent="0.15">
      <c r="B46" s="27"/>
      <c r="C46" s="3"/>
      <c r="D46" s="3"/>
    </row>
    <row r="47" spans="2:4" ht="23" customHeight="1" x14ac:dyDescent="0.15">
      <c r="B47" s="27"/>
      <c r="C47" s="3"/>
      <c r="D47" s="3"/>
    </row>
    <row r="48" spans="2:4" ht="23" customHeight="1" x14ac:dyDescent="0.15">
      <c r="B48" s="27"/>
      <c r="C48" s="3"/>
      <c r="D48" s="3"/>
    </row>
    <row r="49" spans="2:4" ht="23" customHeight="1" x14ac:dyDescent="0.15">
      <c r="B49" s="27"/>
      <c r="C49" s="3"/>
      <c r="D49" s="3"/>
    </row>
    <row r="50" spans="2:4" ht="23" customHeight="1" x14ac:dyDescent="0.15">
      <c r="B50" s="27"/>
      <c r="C50" s="3"/>
      <c r="D50" s="3"/>
    </row>
    <row r="51" spans="2:4" ht="23" customHeight="1" x14ac:dyDescent="0.15">
      <c r="B51" s="27"/>
      <c r="C51" s="3"/>
      <c r="D51" s="3"/>
    </row>
    <row r="52" spans="2:4" ht="23" customHeight="1" x14ac:dyDescent="0.15">
      <c r="B52" s="27"/>
      <c r="C52" s="3"/>
      <c r="D52" s="3"/>
    </row>
    <row r="53" spans="2:4" ht="23" customHeight="1" x14ac:dyDescent="0.15">
      <c r="B53" s="27"/>
      <c r="C53" s="3"/>
      <c r="D53" s="3"/>
    </row>
    <row r="54" spans="2:4" ht="23" customHeight="1" x14ac:dyDescent="0.15">
      <c r="B54" s="27"/>
      <c r="C54" s="3"/>
      <c r="D54" s="3"/>
    </row>
    <row r="55" spans="2:4" ht="23" customHeight="1" x14ac:dyDescent="0.15">
      <c r="B55" s="27"/>
      <c r="C55" s="3"/>
      <c r="D55" s="3"/>
    </row>
    <row r="56" spans="2:4" ht="23" customHeight="1" x14ac:dyDescent="0.15">
      <c r="B56" s="27"/>
      <c r="C56" s="3"/>
      <c r="D56" s="3"/>
    </row>
    <row r="57" spans="2:4" ht="23" customHeight="1" x14ac:dyDescent="0.15">
      <c r="B57" s="27"/>
      <c r="C57" s="3"/>
      <c r="D57" s="3"/>
    </row>
    <row r="58" spans="2:4" ht="23" customHeight="1" x14ac:dyDescent="0.15">
      <c r="B58" s="27"/>
      <c r="C58" s="3"/>
      <c r="D58" s="3"/>
    </row>
    <row r="59" spans="2:4" ht="23" customHeight="1" x14ac:dyDescent="0.15">
      <c r="B59" s="27"/>
      <c r="C59" s="3"/>
      <c r="D59" s="3"/>
    </row>
    <row r="60" spans="2:4" ht="23" customHeight="1" x14ac:dyDescent="0.15">
      <c r="B60" s="27"/>
      <c r="C60" s="3"/>
      <c r="D60" s="3"/>
    </row>
    <row r="61" spans="2:4" ht="23" customHeight="1" x14ac:dyDescent="0.15">
      <c r="B61" s="27"/>
      <c r="C61" s="3"/>
      <c r="D61" s="3"/>
    </row>
    <row r="62" spans="2:4" ht="23" customHeight="1" x14ac:dyDescent="0.15">
      <c r="B62" s="27"/>
      <c r="C62" s="3"/>
      <c r="D62" s="3"/>
    </row>
    <row r="63" spans="2:4" ht="23" customHeight="1" x14ac:dyDescent="0.15">
      <c r="B63" s="27"/>
      <c r="C63" s="3"/>
      <c r="D63" s="3"/>
    </row>
    <row r="64" spans="2:4" ht="23" customHeight="1" x14ac:dyDescent="0.15">
      <c r="B64" s="27"/>
      <c r="C64" s="3"/>
      <c r="D64" s="3"/>
    </row>
    <row r="65" spans="2:4" ht="23" customHeight="1" x14ac:dyDescent="0.15">
      <c r="B65" s="27"/>
      <c r="C65" s="3"/>
      <c r="D65" s="3"/>
    </row>
    <row r="66" spans="2:4" ht="23" customHeight="1" x14ac:dyDescent="0.15">
      <c r="B66" s="27"/>
      <c r="C66" s="3"/>
      <c r="D66" s="3"/>
    </row>
    <row r="67" spans="2:4" ht="23" customHeight="1" x14ac:dyDescent="0.15">
      <c r="B67" s="27"/>
      <c r="C67" s="3"/>
      <c r="D67" s="3"/>
    </row>
    <row r="68" spans="2:4" ht="23" customHeight="1" x14ac:dyDescent="0.15">
      <c r="B68" s="27"/>
      <c r="C68" s="3"/>
      <c r="D68" s="3"/>
    </row>
    <row r="69" spans="2:4" ht="23" customHeight="1" x14ac:dyDescent="0.15">
      <c r="B69" s="27"/>
      <c r="C69" s="3"/>
      <c r="D69" s="3"/>
    </row>
    <row r="70" spans="2:4" ht="23" customHeight="1" x14ac:dyDescent="0.15">
      <c r="B70" s="27"/>
      <c r="C70" s="3"/>
      <c r="D70" s="3"/>
    </row>
    <row r="71" spans="2:4" ht="23" customHeight="1" x14ac:dyDescent="0.15">
      <c r="B71" s="27"/>
      <c r="C71" s="3"/>
      <c r="D71" s="3"/>
    </row>
    <row r="72" spans="2:4" ht="23" customHeight="1" x14ac:dyDescent="0.15">
      <c r="B72" s="27"/>
      <c r="C72" s="3"/>
      <c r="D72" s="3"/>
    </row>
    <row r="73" spans="2:4" ht="23" customHeight="1" x14ac:dyDescent="0.15">
      <c r="B73" s="27"/>
      <c r="C73" s="3"/>
      <c r="D73" s="3"/>
    </row>
    <row r="74" spans="2:4" ht="23" customHeight="1" x14ac:dyDescent="0.15">
      <c r="B74" s="27"/>
      <c r="C74" s="3"/>
      <c r="D74" s="3"/>
    </row>
    <row r="75" spans="2:4" ht="23" customHeight="1" x14ac:dyDescent="0.15">
      <c r="B75" s="27"/>
      <c r="C75" s="3"/>
      <c r="D75" s="3"/>
    </row>
    <row r="76" spans="2:4" ht="23" customHeight="1" x14ac:dyDescent="0.15">
      <c r="B76" s="27"/>
      <c r="C76" s="3"/>
      <c r="D76" s="3"/>
    </row>
    <row r="77" spans="2:4" ht="23" customHeight="1" x14ac:dyDescent="0.15">
      <c r="B77" s="27"/>
      <c r="C77" s="3"/>
      <c r="D77" s="3"/>
    </row>
    <row r="78" spans="2:4" ht="23" customHeight="1" x14ac:dyDescent="0.15">
      <c r="B78" s="27"/>
      <c r="C78" s="3"/>
      <c r="D78" s="3"/>
    </row>
    <row r="79" spans="2:4" ht="23" customHeight="1" x14ac:dyDescent="0.15">
      <c r="B79" s="27"/>
      <c r="C79" s="3"/>
      <c r="D79" s="3"/>
    </row>
    <row r="80" spans="2:4" ht="23" customHeight="1" x14ac:dyDescent="0.15">
      <c r="B80" s="27"/>
      <c r="C80" s="3"/>
      <c r="D80" s="3"/>
    </row>
    <row r="81" spans="2:4" ht="23" customHeight="1" x14ac:dyDescent="0.15">
      <c r="B81" s="27"/>
      <c r="C81" s="3"/>
      <c r="D81" s="3"/>
    </row>
    <row r="82" spans="2:4" ht="23" customHeight="1" x14ac:dyDescent="0.15">
      <c r="B82" s="27"/>
      <c r="C82" s="3"/>
      <c r="D82" s="3"/>
    </row>
    <row r="83" spans="2:4" ht="23" customHeight="1" x14ac:dyDescent="0.15">
      <c r="B83" s="27"/>
      <c r="C83" s="3"/>
      <c r="D83" s="3"/>
    </row>
    <row r="84" spans="2:4" ht="23" customHeight="1" x14ac:dyDescent="0.15">
      <c r="B84" s="27"/>
      <c r="C84" s="3"/>
      <c r="D84" s="3"/>
    </row>
    <row r="85" spans="2:4" ht="23" customHeight="1" x14ac:dyDescent="0.15">
      <c r="B85" s="27"/>
      <c r="C85" s="3"/>
      <c r="D85" s="3"/>
    </row>
    <row r="86" spans="2:4" ht="23" customHeight="1" x14ac:dyDescent="0.15">
      <c r="B86" s="27"/>
      <c r="C86" s="3"/>
      <c r="D86" s="3"/>
    </row>
    <row r="87" spans="2:4" ht="23" customHeight="1" x14ac:dyDescent="0.15">
      <c r="B87" s="27"/>
      <c r="C87" s="3"/>
      <c r="D87" s="3"/>
    </row>
    <row r="88" spans="2:4" ht="23" customHeight="1" x14ac:dyDescent="0.15">
      <c r="B88" s="27"/>
      <c r="C88" s="3"/>
      <c r="D88" s="3"/>
    </row>
    <row r="89" spans="2:4" ht="23" customHeight="1" x14ac:dyDescent="0.15">
      <c r="B89" s="27"/>
      <c r="C89" s="3"/>
      <c r="D89" s="3"/>
    </row>
    <row r="90" spans="2:4" ht="23" customHeight="1" x14ac:dyDescent="0.15">
      <c r="B90" s="27"/>
      <c r="C90" s="3"/>
      <c r="D90" s="3"/>
    </row>
    <row r="91" spans="2:4" ht="23" customHeight="1" x14ac:dyDescent="0.15">
      <c r="B91" s="27"/>
      <c r="C91" s="3"/>
      <c r="D91" s="3"/>
    </row>
    <row r="92" spans="2:4" ht="23" customHeight="1" x14ac:dyDescent="0.15">
      <c r="B92" s="27"/>
      <c r="C92" s="3"/>
      <c r="D92" s="3"/>
    </row>
    <row r="93" spans="2:4" ht="23" customHeight="1" x14ac:dyDescent="0.15">
      <c r="B93" s="27"/>
      <c r="C93" s="3"/>
      <c r="D93" s="3"/>
    </row>
    <row r="94" spans="2:4" ht="23" customHeight="1" x14ac:dyDescent="0.15">
      <c r="B94" s="27"/>
      <c r="C94" s="3"/>
      <c r="D94" s="3"/>
    </row>
    <row r="95" spans="2:4" ht="23" customHeight="1" x14ac:dyDescent="0.15">
      <c r="B95" s="27"/>
      <c r="C95" s="3"/>
      <c r="D95" s="3"/>
    </row>
    <row r="96" spans="2:4" ht="23" customHeight="1" x14ac:dyDescent="0.15">
      <c r="B96" s="27"/>
      <c r="C96" s="3"/>
      <c r="D96" s="3"/>
    </row>
    <row r="97" spans="2:4" ht="23" customHeight="1" x14ac:dyDescent="0.15">
      <c r="B97" s="27"/>
      <c r="C97" s="3"/>
      <c r="D97" s="3"/>
    </row>
    <row r="98" spans="2:4" ht="23" customHeight="1" x14ac:dyDescent="0.15">
      <c r="B98" s="27"/>
      <c r="C98" s="3"/>
      <c r="D98" s="3"/>
    </row>
    <row r="99" spans="2:4" ht="23" customHeight="1" x14ac:dyDescent="0.15">
      <c r="B99" s="27"/>
      <c r="C99" s="3"/>
      <c r="D99" s="3"/>
    </row>
    <row r="100" spans="2:4" ht="23" customHeight="1" x14ac:dyDescent="0.15">
      <c r="B100" s="27"/>
      <c r="C100" s="3"/>
      <c r="D100" s="3"/>
    </row>
    <row r="101" spans="2:4" ht="23" customHeight="1" x14ac:dyDescent="0.15">
      <c r="B101" s="27"/>
      <c r="C101" s="3"/>
      <c r="D101" s="3"/>
    </row>
    <row r="102" spans="2:4" ht="23" customHeight="1" x14ac:dyDescent="0.15">
      <c r="B102" s="27"/>
      <c r="C102" s="3"/>
      <c r="D102" s="3"/>
    </row>
    <row r="103" spans="2:4" ht="23" customHeight="1" x14ac:dyDescent="0.15">
      <c r="B103" s="27"/>
      <c r="C103" s="3"/>
      <c r="D103" s="3"/>
    </row>
    <row r="104" spans="2:4" ht="23" customHeight="1" x14ac:dyDescent="0.15">
      <c r="B104" s="27"/>
      <c r="C104" s="3"/>
      <c r="D104" s="3"/>
    </row>
    <row r="105" spans="2:4" ht="23" customHeight="1" x14ac:dyDescent="0.15">
      <c r="B105" s="27"/>
      <c r="C105" s="3"/>
      <c r="D105" s="3"/>
    </row>
    <row r="106" spans="2:4" ht="23" customHeight="1" x14ac:dyDescent="0.15">
      <c r="B106" s="27"/>
      <c r="C106" s="3"/>
      <c r="D106" s="3"/>
    </row>
    <row r="107" spans="2:4" ht="23" customHeight="1" x14ac:dyDescent="0.15">
      <c r="B107" s="27"/>
      <c r="C107" s="3"/>
      <c r="D107" s="3"/>
    </row>
    <row r="108" spans="2:4" ht="23" customHeight="1" x14ac:dyDescent="0.15">
      <c r="B108" s="27"/>
      <c r="C108" s="3"/>
      <c r="D108" s="3"/>
    </row>
    <row r="109" spans="2:4" ht="23" customHeight="1" x14ac:dyDescent="0.15">
      <c r="B109" s="27"/>
      <c r="C109" s="3"/>
      <c r="D109" s="3"/>
    </row>
    <row r="110" spans="2:4" ht="23" customHeight="1" x14ac:dyDescent="0.15">
      <c r="B110" s="27"/>
      <c r="C110" s="3"/>
      <c r="D110" s="3"/>
    </row>
    <row r="111" spans="2:4" ht="23" customHeight="1" x14ac:dyDescent="0.15">
      <c r="B111" s="27"/>
      <c r="C111" s="3"/>
      <c r="D111" s="3"/>
    </row>
    <row r="112" spans="2:4" ht="23" customHeight="1" x14ac:dyDescent="0.15">
      <c r="B112" s="27"/>
      <c r="C112" s="3"/>
      <c r="D112" s="3"/>
    </row>
    <row r="113" spans="2:4" ht="23" customHeight="1" x14ac:dyDescent="0.15">
      <c r="B113" s="27"/>
      <c r="C113" s="3"/>
      <c r="D113" s="3"/>
    </row>
    <row r="114" spans="2:4" ht="23" customHeight="1" x14ac:dyDescent="0.15">
      <c r="B114" s="27"/>
      <c r="C114" s="3"/>
      <c r="D114" s="3"/>
    </row>
    <row r="115" spans="2:4" ht="23" customHeight="1" x14ac:dyDescent="0.15">
      <c r="B115" s="27"/>
      <c r="C115" s="3"/>
      <c r="D115" s="3"/>
    </row>
    <row r="116" spans="2:4" ht="23" customHeight="1" x14ac:dyDescent="0.15">
      <c r="B116" s="27"/>
      <c r="C116" s="3"/>
      <c r="D116" s="3"/>
    </row>
    <row r="117" spans="2:4" ht="23" customHeight="1" x14ac:dyDescent="0.15">
      <c r="B117" s="27"/>
      <c r="C117" s="3"/>
      <c r="D117" s="3"/>
    </row>
    <row r="118" spans="2:4" ht="23" customHeight="1" x14ac:dyDescent="0.15">
      <c r="B118" s="27"/>
      <c r="C118" s="3"/>
      <c r="D118" s="3"/>
    </row>
    <row r="119" spans="2:4" ht="23" customHeight="1" x14ac:dyDescent="0.15">
      <c r="B119" s="27"/>
      <c r="C119" s="3"/>
      <c r="D119" s="3"/>
    </row>
    <row r="120" spans="2:4" ht="23" customHeight="1" x14ac:dyDescent="0.15">
      <c r="B120" s="27"/>
      <c r="C120" s="3"/>
      <c r="D120" s="3"/>
    </row>
    <row r="121" spans="2:4" ht="23" customHeight="1" x14ac:dyDescent="0.15">
      <c r="B121" s="27"/>
      <c r="C121" s="3"/>
      <c r="D121" s="3"/>
    </row>
    <row r="122" spans="2:4" ht="23" customHeight="1" x14ac:dyDescent="0.15">
      <c r="B122" s="27"/>
      <c r="C122" s="3"/>
      <c r="D122" s="3"/>
    </row>
    <row r="123" spans="2:4" ht="23" customHeight="1" x14ac:dyDescent="0.15">
      <c r="B123" s="27"/>
      <c r="C123" s="3"/>
      <c r="D123" s="3"/>
    </row>
    <row r="124" spans="2:4" ht="23" customHeight="1" x14ac:dyDescent="0.15">
      <c r="B124" s="27"/>
      <c r="C124" s="3"/>
      <c r="D124" s="3"/>
    </row>
    <row r="125" spans="2:4" ht="23" customHeight="1" x14ac:dyDescent="0.15">
      <c r="B125" s="27"/>
      <c r="C125" s="3"/>
      <c r="D125" s="3"/>
    </row>
    <row r="126" spans="2:4" ht="23" customHeight="1" x14ac:dyDescent="0.15">
      <c r="B126" s="27"/>
      <c r="C126" s="3"/>
      <c r="D126" s="3"/>
    </row>
    <row r="127" spans="2:4" ht="23" customHeight="1" x14ac:dyDescent="0.15">
      <c r="B127" s="27"/>
      <c r="C127" s="3"/>
      <c r="D127" s="3"/>
    </row>
    <row r="128" spans="2:4" ht="23" customHeight="1" x14ac:dyDescent="0.15">
      <c r="B128" s="27"/>
      <c r="C128" s="3"/>
      <c r="D128" s="3"/>
    </row>
    <row r="129" spans="2:4" ht="23" customHeight="1" x14ac:dyDescent="0.15">
      <c r="B129" s="27"/>
      <c r="C129" s="3"/>
      <c r="D129" s="3"/>
    </row>
    <row r="130" spans="2:4" ht="23" customHeight="1" x14ac:dyDescent="0.15">
      <c r="B130" s="27"/>
      <c r="C130" s="3"/>
      <c r="D130" s="3"/>
    </row>
    <row r="131" spans="2:4" ht="23" customHeight="1" x14ac:dyDescent="0.15">
      <c r="B131" s="27"/>
      <c r="C131" s="3"/>
      <c r="D131" s="3"/>
    </row>
    <row r="132" spans="2:4" ht="23" customHeight="1" x14ac:dyDescent="0.15">
      <c r="B132" s="27"/>
      <c r="C132" s="3"/>
      <c r="D132" s="3"/>
    </row>
    <row r="133" spans="2:4" ht="23" customHeight="1" x14ac:dyDescent="0.15">
      <c r="B133" s="27"/>
      <c r="C133" s="3"/>
      <c r="D133" s="3"/>
    </row>
    <row r="134" spans="2:4" ht="23" customHeight="1" x14ac:dyDescent="0.15">
      <c r="B134" s="27"/>
      <c r="C134" s="3"/>
      <c r="D134" s="3"/>
    </row>
    <row r="135" spans="2:4" ht="23" customHeight="1" x14ac:dyDescent="0.15">
      <c r="B135" s="27"/>
      <c r="C135" s="3"/>
      <c r="D135" s="3"/>
    </row>
    <row r="136" spans="2:4" ht="23" customHeight="1" x14ac:dyDescent="0.15">
      <c r="B136" s="27"/>
      <c r="C136" s="3"/>
      <c r="D136" s="3"/>
    </row>
    <row r="137" spans="2:4" ht="23" customHeight="1" x14ac:dyDescent="0.15">
      <c r="B137" s="27"/>
      <c r="C137" s="3"/>
      <c r="D137" s="3"/>
    </row>
    <row r="138" spans="2:4" ht="23" customHeight="1" x14ac:dyDescent="0.15">
      <c r="B138" s="27"/>
      <c r="C138" s="3"/>
      <c r="D138" s="3"/>
    </row>
    <row r="139" spans="2:4" ht="23" customHeight="1" x14ac:dyDescent="0.15">
      <c r="B139" s="27"/>
      <c r="C139" s="3"/>
      <c r="D139" s="3"/>
    </row>
    <row r="140" spans="2:4" ht="23" customHeight="1" x14ac:dyDescent="0.15">
      <c r="B140" s="27"/>
      <c r="C140" s="3"/>
      <c r="D140" s="3"/>
    </row>
    <row r="141" spans="2:4" ht="23" customHeight="1" x14ac:dyDescent="0.15">
      <c r="B141" s="27"/>
      <c r="C141" s="3"/>
      <c r="D141" s="3"/>
    </row>
    <row r="142" spans="2:4" ht="23" customHeight="1" x14ac:dyDescent="0.15">
      <c r="B142" s="27"/>
      <c r="C142" s="3"/>
      <c r="D142" s="3"/>
    </row>
    <row r="143" spans="2:4" ht="23" customHeight="1" x14ac:dyDescent="0.15">
      <c r="B143" s="27"/>
      <c r="C143" s="3"/>
      <c r="D143" s="3"/>
    </row>
    <row r="144" spans="2:4" ht="23" customHeight="1" x14ac:dyDescent="0.15">
      <c r="B144" s="27"/>
      <c r="C144" s="3"/>
      <c r="D144" s="3"/>
    </row>
    <row r="145" spans="2:4" ht="23" customHeight="1" x14ac:dyDescent="0.15">
      <c r="B145" s="27"/>
      <c r="C145" s="3"/>
      <c r="D145" s="3"/>
    </row>
    <row r="146" spans="2:4" ht="23" customHeight="1" x14ac:dyDescent="0.15">
      <c r="B146" s="27"/>
      <c r="C146" s="3"/>
      <c r="D146" s="3"/>
    </row>
    <row r="147" spans="2:4" ht="23" customHeight="1" x14ac:dyDescent="0.15">
      <c r="B147" s="27"/>
      <c r="C147" s="3"/>
      <c r="D147" s="3"/>
    </row>
    <row r="148" spans="2:4" ht="23" customHeight="1" x14ac:dyDescent="0.15">
      <c r="B148" s="27"/>
      <c r="C148" s="3"/>
      <c r="D148" s="3"/>
    </row>
    <row r="149" spans="2:4" ht="23" customHeight="1" x14ac:dyDescent="0.15">
      <c r="B149" s="27"/>
      <c r="C149" s="3"/>
      <c r="D149" s="3"/>
    </row>
    <row r="150" spans="2:4" ht="23" customHeight="1" x14ac:dyDescent="0.15">
      <c r="B150" s="27"/>
      <c r="C150" s="3"/>
      <c r="D150" s="3"/>
    </row>
    <row r="151" spans="2:4" ht="23" customHeight="1" x14ac:dyDescent="0.15">
      <c r="B151" s="27"/>
      <c r="C151" s="3"/>
      <c r="D151" s="3"/>
    </row>
    <row r="152" spans="2:4" ht="23" customHeight="1" x14ac:dyDescent="0.15">
      <c r="B152" s="27"/>
      <c r="C152" s="3"/>
      <c r="D152" s="3"/>
    </row>
    <row r="153" spans="2:4" ht="23" customHeight="1" x14ac:dyDescent="0.15">
      <c r="B153" s="27"/>
      <c r="C153" s="3"/>
      <c r="D153" s="3"/>
    </row>
    <row r="154" spans="2:4" ht="23" customHeight="1" x14ac:dyDescent="0.15">
      <c r="B154" s="27"/>
      <c r="C154" s="3"/>
      <c r="D154" s="3"/>
    </row>
    <row r="155" spans="2:4" ht="23" customHeight="1" x14ac:dyDescent="0.15">
      <c r="B155" s="27"/>
      <c r="C155" s="3"/>
      <c r="D155" s="3"/>
    </row>
    <row r="156" spans="2:4" ht="23" customHeight="1" x14ac:dyDescent="0.15">
      <c r="B156" s="27"/>
      <c r="C156" s="3"/>
      <c r="D156" s="3"/>
    </row>
    <row r="157" spans="2:4" ht="23" customHeight="1" x14ac:dyDescent="0.15">
      <c r="B157" s="27"/>
      <c r="C157" s="3"/>
      <c r="D157" s="3"/>
    </row>
    <row r="158" spans="2:4" ht="23" customHeight="1" x14ac:dyDescent="0.15">
      <c r="B158" s="27"/>
      <c r="C158" s="3"/>
      <c r="D158" s="3"/>
    </row>
    <row r="159" spans="2:4" ht="23" customHeight="1" x14ac:dyDescent="0.15">
      <c r="B159" s="27"/>
      <c r="C159" s="3"/>
      <c r="D159" s="3"/>
    </row>
    <row r="160" spans="2:4" ht="23" customHeight="1" x14ac:dyDescent="0.15">
      <c r="B160" s="27"/>
      <c r="C160" s="3"/>
      <c r="D160" s="3"/>
    </row>
    <row r="161" spans="2:4" ht="23" customHeight="1" x14ac:dyDescent="0.15">
      <c r="B161" s="27"/>
      <c r="C161" s="3"/>
      <c r="D161" s="3"/>
    </row>
    <row r="162" spans="2:4" ht="23" customHeight="1" x14ac:dyDescent="0.15">
      <c r="B162" s="27"/>
      <c r="C162" s="3"/>
      <c r="D162" s="3"/>
    </row>
    <row r="163" spans="2:4" ht="23" customHeight="1" x14ac:dyDescent="0.15">
      <c r="B163" s="27"/>
      <c r="C163" s="3"/>
      <c r="D163" s="3"/>
    </row>
    <row r="164" spans="2:4" ht="23" customHeight="1" x14ac:dyDescent="0.15">
      <c r="B164" s="27"/>
      <c r="C164" s="3"/>
      <c r="D164" s="3"/>
    </row>
    <row r="165" spans="2:4" ht="23" customHeight="1" x14ac:dyDescent="0.15">
      <c r="B165" s="27"/>
      <c r="C165" s="3"/>
      <c r="D165" s="3"/>
    </row>
    <row r="166" spans="2:4" ht="23" customHeight="1" x14ac:dyDescent="0.15">
      <c r="B166" s="27"/>
      <c r="C166" s="3"/>
      <c r="D166" s="3"/>
    </row>
    <row r="167" spans="2:4" ht="23" customHeight="1" x14ac:dyDescent="0.15">
      <c r="B167" s="27"/>
      <c r="C167" s="3"/>
      <c r="D167" s="3"/>
    </row>
    <row r="168" spans="2:4" ht="23" customHeight="1" x14ac:dyDescent="0.15">
      <c r="B168" s="27"/>
      <c r="C168" s="3"/>
      <c r="D168" s="3"/>
    </row>
    <row r="169" spans="2:4" ht="23" customHeight="1" x14ac:dyDescent="0.15">
      <c r="B169" s="27"/>
      <c r="C169" s="3"/>
      <c r="D169" s="3"/>
    </row>
    <row r="170" spans="2:4" ht="23" customHeight="1" x14ac:dyDescent="0.15">
      <c r="B170" s="27"/>
      <c r="C170" s="3"/>
      <c r="D170" s="3"/>
    </row>
    <row r="171" spans="2:4" ht="23" customHeight="1" x14ac:dyDescent="0.15">
      <c r="B171" s="27"/>
      <c r="C171" s="3"/>
      <c r="D171" s="3"/>
    </row>
    <row r="172" spans="2:4" ht="23" customHeight="1" x14ac:dyDescent="0.15">
      <c r="B172" s="27"/>
      <c r="C172" s="3"/>
      <c r="D172" s="3"/>
    </row>
    <row r="173" spans="2:4" ht="23" customHeight="1" x14ac:dyDescent="0.15">
      <c r="B173" s="27"/>
      <c r="C173" s="3"/>
      <c r="D173" s="3"/>
    </row>
    <row r="174" spans="2:4" ht="23" customHeight="1" x14ac:dyDescent="0.15">
      <c r="B174" s="27"/>
      <c r="C174" s="3"/>
      <c r="D174" s="3"/>
    </row>
    <row r="175" spans="2:4" ht="23" customHeight="1" x14ac:dyDescent="0.15">
      <c r="B175" s="27"/>
      <c r="C175" s="3"/>
      <c r="D175" s="3"/>
    </row>
    <row r="176" spans="2:4" ht="23" customHeight="1" x14ac:dyDescent="0.15">
      <c r="B176" s="27"/>
      <c r="C176" s="3"/>
      <c r="D176" s="3"/>
    </row>
    <row r="177" spans="2:4" ht="23" customHeight="1" x14ac:dyDescent="0.15">
      <c r="B177" s="27"/>
      <c r="C177" s="3"/>
      <c r="D177" s="3"/>
    </row>
    <row r="178" spans="2:4" ht="23" customHeight="1" x14ac:dyDescent="0.15">
      <c r="B178" s="27"/>
      <c r="C178" s="3"/>
      <c r="D178" s="3"/>
    </row>
    <row r="179" spans="2:4" ht="23" customHeight="1" x14ac:dyDescent="0.15">
      <c r="B179" s="27"/>
      <c r="C179" s="3"/>
      <c r="D179" s="3"/>
    </row>
    <row r="180" spans="2:4" ht="23" customHeight="1" x14ac:dyDescent="0.15">
      <c r="B180" s="27"/>
      <c r="C180" s="3"/>
      <c r="D180" s="3"/>
    </row>
    <row r="181" spans="2:4" ht="23" customHeight="1" x14ac:dyDescent="0.15">
      <c r="B181" s="27"/>
      <c r="C181" s="3"/>
      <c r="D181" s="3"/>
    </row>
    <row r="182" spans="2:4" ht="23" customHeight="1" x14ac:dyDescent="0.15">
      <c r="B182" s="27"/>
      <c r="C182" s="3"/>
      <c r="D182" s="3"/>
    </row>
    <row r="183" spans="2:4" ht="23" customHeight="1" x14ac:dyDescent="0.15">
      <c r="B183" s="27"/>
      <c r="C183" s="3"/>
      <c r="D183" s="3"/>
    </row>
    <row r="184" spans="2:4" ht="23" customHeight="1" x14ac:dyDescent="0.15">
      <c r="B184" s="27"/>
      <c r="C184" s="3"/>
      <c r="D184" s="3"/>
    </row>
    <row r="185" spans="2:4" ht="23" customHeight="1" x14ac:dyDescent="0.15">
      <c r="B185" s="27"/>
      <c r="C185" s="3"/>
      <c r="D185" s="3"/>
    </row>
    <row r="186" spans="2:4" ht="23" customHeight="1" x14ac:dyDescent="0.15">
      <c r="B186" s="27"/>
      <c r="C186" s="3"/>
      <c r="D186" s="3"/>
    </row>
    <row r="187" spans="2:4" ht="23" customHeight="1" x14ac:dyDescent="0.15">
      <c r="B187" s="27"/>
      <c r="C187" s="3"/>
      <c r="D187" s="3"/>
    </row>
    <row r="188" spans="2:4" ht="23" customHeight="1" x14ac:dyDescent="0.15">
      <c r="B188" s="27"/>
      <c r="C188" s="3"/>
      <c r="D188" s="3"/>
    </row>
    <row r="189" spans="2:4" ht="23" customHeight="1" x14ac:dyDescent="0.15">
      <c r="B189" s="27"/>
      <c r="C189" s="3"/>
      <c r="D189" s="3"/>
    </row>
    <row r="190" spans="2:4" ht="23" customHeight="1" x14ac:dyDescent="0.15">
      <c r="B190" s="27"/>
      <c r="C190" s="3"/>
      <c r="D190" s="3"/>
    </row>
    <row r="191" spans="2:4" ht="23" customHeight="1" x14ac:dyDescent="0.15">
      <c r="B191" s="27"/>
      <c r="C191" s="3"/>
      <c r="D191" s="3"/>
    </row>
    <row r="192" spans="2:4" ht="23" customHeight="1" x14ac:dyDescent="0.15">
      <c r="B192" s="27"/>
      <c r="C192" s="3"/>
      <c r="D192" s="3"/>
    </row>
    <row r="193" spans="2:4" ht="23" customHeight="1" x14ac:dyDescent="0.15">
      <c r="B193" s="27"/>
      <c r="C193" s="3"/>
      <c r="D193" s="3"/>
    </row>
    <row r="194" spans="2:4" ht="23" customHeight="1" x14ac:dyDescent="0.15">
      <c r="B194" s="27"/>
      <c r="C194" s="3"/>
      <c r="D194" s="3"/>
    </row>
    <row r="195" spans="2:4" ht="23" customHeight="1" x14ac:dyDescent="0.15">
      <c r="B195" s="27"/>
      <c r="C195" s="3"/>
      <c r="D195" s="3"/>
    </row>
    <row r="196" spans="2:4" ht="23" customHeight="1" x14ac:dyDescent="0.15">
      <c r="B196" s="27"/>
      <c r="C196" s="3"/>
      <c r="D196" s="3"/>
    </row>
    <row r="197" spans="2:4" ht="23" customHeight="1" x14ac:dyDescent="0.15">
      <c r="B197" s="27"/>
      <c r="C197" s="3"/>
      <c r="D197" s="3"/>
    </row>
    <row r="198" spans="2:4" ht="23" customHeight="1" x14ac:dyDescent="0.15">
      <c r="B198" s="27"/>
      <c r="C198" s="3"/>
      <c r="D198" s="3"/>
    </row>
    <row r="199" spans="2:4" ht="23" customHeight="1" x14ac:dyDescent="0.15">
      <c r="B199" s="27"/>
      <c r="C199" s="3"/>
      <c r="D199" s="3"/>
    </row>
    <row r="200" spans="2:4" ht="23" customHeight="1" x14ac:dyDescent="0.15">
      <c r="B200" s="27"/>
      <c r="C200" s="3"/>
      <c r="D200" s="3"/>
    </row>
    <row r="201" spans="2:4" ht="23" customHeight="1" x14ac:dyDescent="0.15">
      <c r="B201" s="27"/>
      <c r="C201" s="3"/>
      <c r="D201" s="3"/>
    </row>
    <row r="202" spans="2:4" ht="23" customHeight="1" x14ac:dyDescent="0.15">
      <c r="B202" s="27"/>
      <c r="C202" s="3"/>
      <c r="D202" s="3"/>
    </row>
    <row r="203" spans="2:4" ht="23" customHeight="1" x14ac:dyDescent="0.15">
      <c r="B203" s="27"/>
      <c r="C203" s="3"/>
      <c r="D203" s="3"/>
    </row>
    <row r="204" spans="2:4" ht="23" customHeight="1" x14ac:dyDescent="0.15">
      <c r="B204" s="27"/>
      <c r="C204" s="3"/>
      <c r="D204" s="3"/>
    </row>
    <row r="205" spans="2:4" ht="23" customHeight="1" x14ac:dyDescent="0.15">
      <c r="B205" s="27"/>
      <c r="C205" s="3"/>
      <c r="D205" s="3"/>
    </row>
    <row r="206" spans="2:4" ht="23" customHeight="1" x14ac:dyDescent="0.15">
      <c r="B206" s="27"/>
      <c r="C206" s="3"/>
      <c r="D206" s="3"/>
    </row>
    <row r="207" spans="2:4" ht="23" customHeight="1" x14ac:dyDescent="0.15">
      <c r="B207" s="27"/>
      <c r="C207" s="3"/>
      <c r="D207" s="3"/>
    </row>
    <row r="208" spans="2:4" ht="23" customHeight="1" x14ac:dyDescent="0.15">
      <c r="B208" s="27"/>
      <c r="C208" s="3"/>
      <c r="D208" s="3"/>
    </row>
    <row r="209" spans="2:4" ht="23" customHeight="1" x14ac:dyDescent="0.15">
      <c r="B209" s="27"/>
      <c r="C209" s="3"/>
      <c r="D209" s="3"/>
    </row>
    <row r="210" spans="2:4" ht="23" customHeight="1" x14ac:dyDescent="0.15">
      <c r="B210" s="27"/>
      <c r="C210" s="3"/>
      <c r="D210" s="3"/>
    </row>
    <row r="211" spans="2:4" ht="23" customHeight="1" x14ac:dyDescent="0.15">
      <c r="B211" s="27"/>
      <c r="C211" s="3"/>
      <c r="D211" s="3"/>
    </row>
    <row r="212" spans="2:4" ht="23" customHeight="1" x14ac:dyDescent="0.15">
      <c r="B212" s="27"/>
      <c r="C212" s="3"/>
      <c r="D212" s="3"/>
    </row>
    <row r="213" spans="2:4" ht="23" customHeight="1" x14ac:dyDescent="0.15">
      <c r="B213" s="27"/>
      <c r="C213" s="3"/>
      <c r="D213" s="3"/>
    </row>
    <row r="214" spans="2:4" ht="23" customHeight="1" x14ac:dyDescent="0.15">
      <c r="B214" s="27"/>
      <c r="C214" s="3"/>
      <c r="D214" s="3"/>
    </row>
    <row r="215" spans="2:4" ht="23" customHeight="1" x14ac:dyDescent="0.15">
      <c r="B215" s="27"/>
      <c r="C215" s="3"/>
      <c r="D215" s="3"/>
    </row>
    <row r="216" spans="2:4" ht="23" customHeight="1" x14ac:dyDescent="0.15">
      <c r="B216" s="27"/>
      <c r="C216" s="3"/>
      <c r="D216" s="3"/>
    </row>
    <row r="217" spans="2:4" ht="23" customHeight="1" x14ac:dyDescent="0.15">
      <c r="B217" s="27"/>
      <c r="C217" s="3"/>
      <c r="D217" s="3"/>
    </row>
    <row r="218" spans="2:4" ht="23" customHeight="1" x14ac:dyDescent="0.15">
      <c r="B218" s="27"/>
      <c r="C218" s="3"/>
      <c r="D218" s="3"/>
    </row>
    <row r="219" spans="2:4" ht="23" customHeight="1" x14ac:dyDescent="0.15">
      <c r="B219" s="27"/>
      <c r="C219" s="3"/>
      <c r="D219" s="3"/>
    </row>
    <row r="220" spans="2:4" ht="23" customHeight="1" x14ac:dyDescent="0.15">
      <c r="B220" s="27"/>
      <c r="C220" s="3"/>
      <c r="D220" s="3"/>
    </row>
    <row r="221" spans="2:4" ht="23" customHeight="1" x14ac:dyDescent="0.15">
      <c r="B221" s="27"/>
      <c r="C221" s="3"/>
      <c r="D221" s="3"/>
    </row>
    <row r="222" spans="2:4" ht="23" customHeight="1" x14ac:dyDescent="0.15">
      <c r="B222" s="27"/>
      <c r="C222" s="3"/>
      <c r="D222" s="3"/>
    </row>
    <row r="223" spans="2:4" ht="23" customHeight="1" x14ac:dyDescent="0.15">
      <c r="B223" s="27"/>
      <c r="C223" s="3"/>
      <c r="D223" s="3"/>
    </row>
    <row r="224" spans="2:4" ht="23" customHeight="1" x14ac:dyDescent="0.15">
      <c r="B224" s="27"/>
      <c r="C224" s="3"/>
      <c r="D224" s="3"/>
    </row>
    <row r="225" spans="2:4" ht="23" customHeight="1" x14ac:dyDescent="0.15">
      <c r="B225" s="27"/>
      <c r="C225" s="3"/>
      <c r="D225" s="3"/>
    </row>
    <row r="226" spans="2:4" ht="23" customHeight="1" x14ac:dyDescent="0.15">
      <c r="B226" s="27"/>
      <c r="C226" s="3"/>
      <c r="D226" s="3"/>
    </row>
    <row r="227" spans="2:4" ht="23" customHeight="1" x14ac:dyDescent="0.15">
      <c r="B227" s="27"/>
      <c r="C227" s="3"/>
      <c r="D227" s="3"/>
    </row>
    <row r="228" spans="2:4" ht="23" customHeight="1" x14ac:dyDescent="0.15">
      <c r="B228" s="27"/>
      <c r="C228" s="3"/>
      <c r="D228" s="3"/>
    </row>
    <row r="229" spans="2:4" ht="23" customHeight="1" x14ac:dyDescent="0.15">
      <c r="B229" s="27"/>
      <c r="C229" s="3"/>
      <c r="D229" s="3"/>
    </row>
    <row r="230" spans="2:4" ht="23" customHeight="1" x14ac:dyDescent="0.15">
      <c r="B230" s="27"/>
      <c r="C230" s="3"/>
      <c r="D230" s="3"/>
    </row>
    <row r="231" spans="2:4" ht="23" customHeight="1" x14ac:dyDescent="0.15">
      <c r="B231" s="27"/>
      <c r="C231" s="3"/>
      <c r="D231" s="3"/>
    </row>
    <row r="232" spans="2:4" ht="23" customHeight="1" x14ac:dyDescent="0.15">
      <c r="B232" s="27"/>
      <c r="C232" s="3"/>
      <c r="D232" s="3"/>
    </row>
    <row r="233" spans="2:4" ht="23" customHeight="1" x14ac:dyDescent="0.15">
      <c r="B233" s="27"/>
      <c r="C233" s="3"/>
      <c r="D233" s="3"/>
    </row>
    <row r="234" spans="2:4" ht="23" customHeight="1" x14ac:dyDescent="0.15">
      <c r="B234" s="27"/>
      <c r="C234" s="3"/>
      <c r="D234" s="3"/>
    </row>
    <row r="235" spans="2:4" ht="23" customHeight="1" x14ac:dyDescent="0.15">
      <c r="B235" s="27"/>
      <c r="C235" s="3"/>
      <c r="D235" s="3"/>
    </row>
    <row r="236" spans="2:4" ht="23" customHeight="1" x14ac:dyDescent="0.15">
      <c r="B236" s="27"/>
      <c r="C236" s="3"/>
      <c r="D236" s="3"/>
    </row>
    <row r="237" spans="2:4" ht="23" customHeight="1" x14ac:dyDescent="0.15">
      <c r="B237" s="27"/>
      <c r="C237" s="3"/>
      <c r="D237" s="3"/>
    </row>
    <row r="238" spans="2:4" ht="23" customHeight="1" x14ac:dyDescent="0.15">
      <c r="B238" s="27"/>
      <c r="C238" s="3"/>
      <c r="D238" s="3"/>
    </row>
    <row r="239" spans="2:4" ht="23" customHeight="1" x14ac:dyDescent="0.15">
      <c r="B239" s="27"/>
      <c r="C239" s="3"/>
      <c r="D239" s="3"/>
    </row>
    <row r="240" spans="2:4" ht="23" customHeight="1" x14ac:dyDescent="0.15">
      <c r="B240" s="27"/>
      <c r="C240" s="3"/>
      <c r="D240" s="3"/>
    </row>
    <row r="241" spans="2:4" ht="23" customHeight="1" x14ac:dyDescent="0.15">
      <c r="B241" s="27"/>
      <c r="C241" s="3"/>
      <c r="D241" s="3"/>
    </row>
    <row r="242" spans="2:4" ht="23" customHeight="1" x14ac:dyDescent="0.15">
      <c r="B242" s="27"/>
      <c r="C242" s="3"/>
      <c r="D242" s="3"/>
    </row>
    <row r="243" spans="2:4" ht="23" customHeight="1" x14ac:dyDescent="0.15">
      <c r="B243" s="27"/>
      <c r="C243" s="3"/>
      <c r="D243" s="3"/>
    </row>
    <row r="244" spans="2:4" ht="23" customHeight="1" x14ac:dyDescent="0.15">
      <c r="B244" s="27"/>
      <c r="C244" s="3"/>
      <c r="D244" s="3"/>
    </row>
    <row r="245" spans="2:4" ht="23" customHeight="1" x14ac:dyDescent="0.15">
      <c r="B245" s="27"/>
      <c r="C245" s="3"/>
      <c r="D245" s="3"/>
    </row>
    <row r="246" spans="2:4" ht="23" customHeight="1" x14ac:dyDescent="0.15">
      <c r="B246" s="27"/>
      <c r="C246" s="3"/>
      <c r="D246" s="3"/>
    </row>
    <row r="247" spans="2:4" ht="23" customHeight="1" x14ac:dyDescent="0.15">
      <c r="B247" s="27"/>
      <c r="C247" s="3"/>
      <c r="D247" s="3"/>
    </row>
    <row r="248" spans="2:4" ht="23" customHeight="1" x14ac:dyDescent="0.15">
      <c r="B248" s="27"/>
      <c r="C248" s="3"/>
      <c r="D248" s="3"/>
    </row>
    <row r="249" spans="2:4" ht="23" customHeight="1" x14ac:dyDescent="0.15">
      <c r="B249" s="27"/>
      <c r="C249" s="3"/>
      <c r="D249" s="3"/>
    </row>
    <row r="250" spans="2:4" ht="23" customHeight="1" x14ac:dyDescent="0.15">
      <c r="B250" s="27"/>
      <c r="C250" s="3"/>
      <c r="D250" s="3"/>
    </row>
    <row r="251" spans="2:4" ht="23" customHeight="1" x14ac:dyDescent="0.15">
      <c r="B251" s="27"/>
      <c r="C251" s="3"/>
      <c r="D251" s="3"/>
    </row>
    <row r="252" spans="2:4" ht="23" customHeight="1" x14ac:dyDescent="0.15">
      <c r="B252" s="27"/>
      <c r="C252" s="3"/>
      <c r="D252" s="3"/>
    </row>
    <row r="253" spans="2:4" ht="23" customHeight="1" x14ac:dyDescent="0.15">
      <c r="B253" s="27"/>
      <c r="C253" s="3"/>
      <c r="D253" s="3"/>
    </row>
    <row r="254" spans="2:4" ht="23" customHeight="1" x14ac:dyDescent="0.15">
      <c r="B254" s="27"/>
      <c r="C254" s="3"/>
      <c r="D254" s="3"/>
    </row>
    <row r="255" spans="2:4" ht="23" customHeight="1" x14ac:dyDescent="0.15">
      <c r="B255" s="27"/>
      <c r="C255" s="3"/>
      <c r="D255" s="3"/>
    </row>
    <row r="256" spans="2:4" ht="23" customHeight="1" x14ac:dyDescent="0.15">
      <c r="B256" s="27"/>
      <c r="C256" s="3"/>
      <c r="D256" s="3"/>
    </row>
    <row r="257" spans="2:4" ht="23" customHeight="1" x14ac:dyDescent="0.15">
      <c r="B257" s="27"/>
      <c r="C257" s="3"/>
      <c r="D257" s="3"/>
    </row>
    <row r="258" spans="2:4" ht="23" customHeight="1" x14ac:dyDescent="0.15">
      <c r="B258" s="27"/>
      <c r="C258" s="3"/>
      <c r="D258" s="3"/>
    </row>
    <row r="259" spans="2:4" ht="23" customHeight="1" x14ac:dyDescent="0.15">
      <c r="B259" s="27"/>
      <c r="C259" s="3"/>
      <c r="D259" s="3"/>
    </row>
    <row r="260" spans="2:4" ht="23" customHeight="1" x14ac:dyDescent="0.15">
      <c r="B260" s="27"/>
      <c r="C260" s="3"/>
      <c r="D260" s="3"/>
    </row>
    <row r="261" spans="2:4" ht="23" customHeight="1" x14ac:dyDescent="0.15">
      <c r="B261" s="27"/>
      <c r="C261" s="3"/>
      <c r="D261" s="3"/>
    </row>
    <row r="262" spans="2:4" ht="23" customHeight="1" x14ac:dyDescent="0.15">
      <c r="B262" s="27"/>
      <c r="C262" s="3"/>
      <c r="D262" s="3"/>
    </row>
    <row r="263" spans="2:4" ht="23" customHeight="1" x14ac:dyDescent="0.15">
      <c r="B263" s="27"/>
      <c r="C263" s="3"/>
      <c r="D263" s="3"/>
    </row>
    <row r="264" spans="2:4" ht="23" customHeight="1" x14ac:dyDescent="0.15">
      <c r="B264" s="27"/>
      <c r="C264" s="3"/>
      <c r="D264" s="3"/>
    </row>
    <row r="265" spans="2:4" ht="23" customHeight="1" x14ac:dyDescent="0.15">
      <c r="B265" s="27"/>
      <c r="C265" s="3"/>
      <c r="D265" s="3"/>
    </row>
    <row r="266" spans="2:4" ht="23" customHeight="1" x14ac:dyDescent="0.15">
      <c r="B266" s="27"/>
      <c r="C266" s="3"/>
      <c r="D266" s="3"/>
    </row>
    <row r="267" spans="2:4" ht="23" customHeight="1" x14ac:dyDescent="0.15">
      <c r="B267" s="27"/>
      <c r="C267" s="3"/>
      <c r="D267" s="3"/>
    </row>
    <row r="268" spans="2:4" ht="23" customHeight="1" x14ac:dyDescent="0.15">
      <c r="B268" s="27"/>
      <c r="C268" s="3"/>
      <c r="D268" s="3"/>
    </row>
    <row r="269" spans="2:4" ht="23" customHeight="1" x14ac:dyDescent="0.15">
      <c r="B269" s="27"/>
      <c r="C269" s="3"/>
      <c r="D269" s="3"/>
    </row>
    <row r="270" spans="2:4" ht="23" customHeight="1" x14ac:dyDescent="0.15">
      <c r="B270" s="27"/>
      <c r="C270" s="3"/>
      <c r="D270" s="3"/>
    </row>
    <row r="271" spans="2:4" ht="23" customHeight="1" x14ac:dyDescent="0.15">
      <c r="B271" s="27"/>
      <c r="C271" s="3"/>
      <c r="D271" s="3"/>
    </row>
    <row r="272" spans="2:4" ht="23" customHeight="1" x14ac:dyDescent="0.15">
      <c r="B272" s="27"/>
      <c r="C272" s="3"/>
      <c r="D272" s="3"/>
    </row>
    <row r="273" spans="2:4" ht="23" customHeight="1" x14ac:dyDescent="0.15">
      <c r="B273" s="27"/>
      <c r="C273" s="3"/>
      <c r="D273" s="3"/>
    </row>
    <row r="274" spans="2:4" ht="23" customHeight="1" x14ac:dyDescent="0.15">
      <c r="B274" s="27"/>
      <c r="C274" s="3"/>
      <c r="D274" s="3"/>
    </row>
    <row r="275" spans="2:4" ht="23" customHeight="1" x14ac:dyDescent="0.15">
      <c r="B275" s="27"/>
      <c r="C275" s="3"/>
      <c r="D275" s="3"/>
    </row>
    <row r="276" spans="2:4" ht="23" customHeight="1" x14ac:dyDescent="0.15">
      <c r="B276" s="27"/>
      <c r="C276" s="3"/>
      <c r="D276" s="3"/>
    </row>
    <row r="277" spans="2:4" ht="23" customHeight="1" x14ac:dyDescent="0.15">
      <c r="B277" s="27"/>
      <c r="C277" s="3"/>
      <c r="D277" s="3"/>
    </row>
    <row r="278" spans="2:4" ht="23" customHeight="1" x14ac:dyDescent="0.15">
      <c r="B278" s="27"/>
      <c r="C278" s="3"/>
      <c r="D278" s="3"/>
    </row>
    <row r="279" spans="2:4" ht="23" customHeight="1" x14ac:dyDescent="0.15">
      <c r="B279" s="27"/>
      <c r="C279" s="3"/>
      <c r="D279" s="3"/>
    </row>
    <row r="280" spans="2:4" ht="23" customHeight="1" x14ac:dyDescent="0.15">
      <c r="B280" s="27"/>
      <c r="C280" s="3"/>
      <c r="D280" s="3"/>
    </row>
    <row r="281" spans="2:4" ht="23" customHeight="1" x14ac:dyDescent="0.15">
      <c r="B281" s="27"/>
      <c r="C281" s="3"/>
      <c r="D281" s="3"/>
    </row>
    <row r="282" spans="2:4" ht="23" customHeight="1" x14ac:dyDescent="0.15">
      <c r="B282" s="27"/>
      <c r="C282" s="3"/>
      <c r="D282" s="3"/>
    </row>
    <row r="283" spans="2:4" ht="23" customHeight="1" x14ac:dyDescent="0.15">
      <c r="B283" s="27"/>
      <c r="C283" s="3"/>
      <c r="D283" s="3"/>
    </row>
    <row r="284" spans="2:4" ht="23" customHeight="1" x14ac:dyDescent="0.15">
      <c r="B284" s="27"/>
      <c r="C284" s="3"/>
      <c r="D284" s="3"/>
    </row>
    <row r="285" spans="2:4" ht="23" customHeight="1" x14ac:dyDescent="0.15">
      <c r="B285" s="27"/>
      <c r="C285" s="3"/>
      <c r="D285" s="3"/>
    </row>
    <row r="286" spans="2:4" ht="23" customHeight="1" x14ac:dyDescent="0.15">
      <c r="B286" s="27"/>
      <c r="C286" s="3"/>
      <c r="D286" s="3"/>
    </row>
    <row r="287" spans="2:4" ht="23" customHeight="1" x14ac:dyDescent="0.15">
      <c r="B287" s="27"/>
      <c r="C287" s="3"/>
      <c r="D287" s="3"/>
    </row>
    <row r="288" spans="2:4" ht="23" customHeight="1" x14ac:dyDescent="0.15">
      <c r="B288" s="27"/>
      <c r="C288" s="3"/>
      <c r="D288" s="3"/>
    </row>
    <row r="289" spans="2:4" ht="23" customHeight="1" x14ac:dyDescent="0.15">
      <c r="B289" s="27"/>
      <c r="C289" s="3"/>
      <c r="D289" s="3"/>
    </row>
    <row r="290" spans="2:4" ht="23" customHeight="1" x14ac:dyDescent="0.15">
      <c r="B290" s="27"/>
      <c r="C290" s="3"/>
      <c r="D290" s="3"/>
    </row>
    <row r="291" spans="2:4" ht="23" customHeight="1" x14ac:dyDescent="0.15">
      <c r="B291" s="27"/>
      <c r="C291" s="3"/>
      <c r="D291" s="3"/>
    </row>
    <row r="292" spans="2:4" ht="23" customHeight="1" x14ac:dyDescent="0.15">
      <c r="B292" s="27"/>
      <c r="C292" s="3"/>
      <c r="D292" s="3"/>
    </row>
    <row r="293" spans="2:4" ht="23" customHeight="1" x14ac:dyDescent="0.15">
      <c r="B293" s="27"/>
      <c r="C293" s="3"/>
      <c r="D293" s="3"/>
    </row>
    <row r="294" spans="2:4" ht="23" customHeight="1" x14ac:dyDescent="0.15">
      <c r="B294" s="27"/>
      <c r="C294" s="3"/>
      <c r="D294" s="3"/>
    </row>
    <row r="295" spans="2:4" ht="23" customHeight="1" x14ac:dyDescent="0.15">
      <c r="B295" s="27"/>
      <c r="C295" s="3"/>
      <c r="D295" s="3"/>
    </row>
    <row r="296" spans="2:4" ht="23" customHeight="1" x14ac:dyDescent="0.15">
      <c r="B296" s="27"/>
      <c r="C296" s="3"/>
      <c r="D296" s="3"/>
    </row>
    <row r="297" spans="2:4" ht="23" customHeight="1" x14ac:dyDescent="0.15">
      <c r="B297" s="27"/>
      <c r="C297" s="3"/>
      <c r="D297" s="3"/>
    </row>
    <row r="298" spans="2:4" ht="23" customHeight="1" x14ac:dyDescent="0.15">
      <c r="B298" s="27"/>
      <c r="C298" s="3"/>
      <c r="D298" s="3"/>
    </row>
    <row r="299" spans="2:4" ht="23" customHeight="1" x14ac:dyDescent="0.15">
      <c r="B299" s="27"/>
      <c r="C299" s="3"/>
      <c r="D299" s="3"/>
    </row>
    <row r="300" spans="2:4" ht="23" customHeight="1" x14ac:dyDescent="0.15">
      <c r="B300" s="27"/>
      <c r="C300" s="3"/>
      <c r="D300" s="3"/>
    </row>
    <row r="301" spans="2:4" ht="23" customHeight="1" x14ac:dyDescent="0.15">
      <c r="B301" s="27"/>
      <c r="C301" s="3"/>
      <c r="D301" s="3"/>
    </row>
    <row r="302" spans="2:4" ht="23" customHeight="1" x14ac:dyDescent="0.15">
      <c r="B302" s="27"/>
      <c r="C302" s="3"/>
      <c r="D302" s="3"/>
    </row>
    <row r="303" spans="2:4" ht="23" customHeight="1" x14ac:dyDescent="0.15">
      <c r="B303" s="27"/>
      <c r="C303" s="3"/>
      <c r="D303" s="3"/>
    </row>
    <row r="304" spans="2:4" ht="23" customHeight="1" x14ac:dyDescent="0.15">
      <c r="B304" s="27"/>
      <c r="C304" s="3"/>
      <c r="D304" s="3"/>
    </row>
    <row r="305" spans="2:4" ht="23" customHeight="1" x14ac:dyDescent="0.15">
      <c r="B305" s="27"/>
      <c r="C305" s="3"/>
      <c r="D305" s="3"/>
    </row>
    <row r="306" spans="2:4" ht="23" customHeight="1" x14ac:dyDescent="0.15">
      <c r="B306" s="27"/>
      <c r="C306" s="3"/>
      <c r="D306" s="3"/>
    </row>
    <row r="307" spans="2:4" ht="23" customHeight="1" x14ac:dyDescent="0.15">
      <c r="B307" s="27"/>
      <c r="C307" s="3"/>
      <c r="D307" s="3"/>
    </row>
    <row r="308" spans="2:4" ht="23" customHeight="1" x14ac:dyDescent="0.15">
      <c r="B308" s="27"/>
      <c r="C308" s="3"/>
      <c r="D308" s="3"/>
    </row>
    <row r="309" spans="2:4" ht="23" customHeight="1" x14ac:dyDescent="0.15">
      <c r="B309" s="27"/>
      <c r="C309" s="3"/>
      <c r="D309" s="3"/>
    </row>
    <row r="310" spans="2:4" ht="23" customHeight="1" x14ac:dyDescent="0.15">
      <c r="B310" s="27"/>
      <c r="C310" s="3"/>
      <c r="D310" s="3"/>
    </row>
    <row r="311" spans="2:4" ht="23" customHeight="1" x14ac:dyDescent="0.15">
      <c r="B311" s="27"/>
      <c r="C311" s="3"/>
      <c r="D311" s="3"/>
    </row>
    <row r="312" spans="2:4" ht="23" customHeight="1" x14ac:dyDescent="0.15">
      <c r="B312" s="27"/>
      <c r="C312" s="3"/>
      <c r="D312" s="3"/>
    </row>
    <row r="313" spans="2:4" ht="23" customHeight="1" x14ac:dyDescent="0.15">
      <c r="B313" s="27"/>
      <c r="C313" s="3"/>
      <c r="D313" s="3"/>
    </row>
    <row r="314" spans="2:4" ht="23" customHeight="1" x14ac:dyDescent="0.15">
      <c r="B314" s="27"/>
      <c r="C314" s="3"/>
      <c r="D314" s="3"/>
    </row>
    <row r="315" spans="2:4" ht="23" customHeight="1" x14ac:dyDescent="0.15">
      <c r="B315" s="27"/>
      <c r="C315" s="3"/>
      <c r="D315" s="3"/>
    </row>
    <row r="316" spans="2:4" ht="23" customHeight="1" x14ac:dyDescent="0.15">
      <c r="B316" s="27"/>
      <c r="C316" s="3"/>
      <c r="D316" s="3"/>
    </row>
    <row r="317" spans="2:4" ht="23" customHeight="1" x14ac:dyDescent="0.15">
      <c r="B317" s="27"/>
      <c r="C317" s="3"/>
      <c r="D317" s="3"/>
    </row>
    <row r="318" spans="2:4" ht="23" customHeight="1" x14ac:dyDescent="0.15">
      <c r="B318" s="27"/>
      <c r="C318" s="3"/>
      <c r="D318" s="3"/>
    </row>
    <row r="319" spans="2:4" ht="23" customHeight="1" x14ac:dyDescent="0.15">
      <c r="B319" s="27"/>
      <c r="C319" s="3"/>
      <c r="D319" s="3"/>
    </row>
    <row r="320" spans="2:4" ht="23" customHeight="1" x14ac:dyDescent="0.15">
      <c r="B320" s="27"/>
      <c r="C320" s="3"/>
      <c r="D320" s="3"/>
    </row>
    <row r="321" spans="2:4" ht="23" customHeight="1" x14ac:dyDescent="0.15">
      <c r="B321" s="27"/>
      <c r="C321" s="3"/>
      <c r="D321" s="3"/>
    </row>
    <row r="322" spans="2:4" ht="23" customHeight="1" x14ac:dyDescent="0.15">
      <c r="B322" s="27"/>
      <c r="C322" s="3"/>
      <c r="D322" s="3"/>
    </row>
    <row r="323" spans="2:4" ht="23" customHeight="1" x14ac:dyDescent="0.15">
      <c r="B323" s="27"/>
      <c r="C323" s="3"/>
      <c r="D323" s="3"/>
    </row>
    <row r="324" spans="2:4" ht="23" customHeight="1" x14ac:dyDescent="0.15">
      <c r="B324" s="27"/>
      <c r="C324" s="3"/>
      <c r="D324" s="3"/>
    </row>
    <row r="325" spans="2:4" ht="23" customHeight="1" x14ac:dyDescent="0.15">
      <c r="B325" s="27"/>
      <c r="C325" s="3"/>
      <c r="D325" s="3"/>
    </row>
    <row r="326" spans="2:4" ht="23" customHeight="1" x14ac:dyDescent="0.15">
      <c r="B326" s="27"/>
      <c r="C326" s="3"/>
      <c r="D326" s="3"/>
    </row>
    <row r="327" spans="2:4" ht="23" customHeight="1" x14ac:dyDescent="0.15">
      <c r="B327" s="27"/>
      <c r="C327" s="3"/>
      <c r="D327" s="3"/>
    </row>
    <row r="328" spans="2:4" ht="23" customHeight="1" x14ac:dyDescent="0.15">
      <c r="B328" s="27"/>
      <c r="C328" s="3"/>
      <c r="D328" s="3"/>
    </row>
    <row r="329" spans="2:4" ht="23" customHeight="1" x14ac:dyDescent="0.15">
      <c r="B329" s="27"/>
      <c r="C329" s="3"/>
      <c r="D329" s="3"/>
    </row>
    <row r="330" spans="2:4" ht="23" customHeight="1" x14ac:dyDescent="0.15">
      <c r="B330" s="27"/>
      <c r="C330" s="3"/>
      <c r="D330" s="3"/>
    </row>
    <row r="331" spans="2:4" ht="23" customHeight="1" x14ac:dyDescent="0.15">
      <c r="B331" s="27"/>
      <c r="C331" s="3"/>
      <c r="D331" s="3"/>
    </row>
    <row r="332" spans="2:4" ht="23" customHeight="1" x14ac:dyDescent="0.15">
      <c r="B332" s="27"/>
      <c r="C332" s="3"/>
      <c r="D332" s="3"/>
    </row>
    <row r="333" spans="2:4" ht="23" customHeight="1" x14ac:dyDescent="0.15">
      <c r="B333" s="27"/>
      <c r="C333" s="3"/>
      <c r="D333" s="3"/>
    </row>
    <row r="334" spans="2:4" ht="23" customHeight="1" x14ac:dyDescent="0.15">
      <c r="B334" s="27"/>
      <c r="C334" s="3"/>
      <c r="D334" s="3"/>
    </row>
    <row r="335" spans="2:4" ht="23" customHeight="1" x14ac:dyDescent="0.15">
      <c r="B335" s="27"/>
      <c r="C335" s="3"/>
      <c r="D335" s="3"/>
    </row>
    <row r="336" spans="2:4" ht="23" customHeight="1" x14ac:dyDescent="0.15">
      <c r="B336" s="27"/>
      <c r="C336" s="3"/>
      <c r="D336" s="3"/>
    </row>
    <row r="337" spans="2:4" ht="23" customHeight="1" x14ac:dyDescent="0.15">
      <c r="B337" s="27"/>
      <c r="C337" s="3"/>
      <c r="D337" s="3"/>
    </row>
    <row r="338" spans="2:4" ht="23" customHeight="1" x14ac:dyDescent="0.15">
      <c r="B338" s="27"/>
      <c r="C338" s="3"/>
      <c r="D338" s="3"/>
    </row>
    <row r="339" spans="2:4" ht="23" customHeight="1" x14ac:dyDescent="0.15">
      <c r="B339" s="27"/>
      <c r="C339" s="3"/>
      <c r="D339" s="3"/>
    </row>
    <row r="340" spans="2:4" ht="23" customHeight="1" x14ac:dyDescent="0.15">
      <c r="B340" s="27"/>
      <c r="C340" s="3"/>
      <c r="D340" s="3"/>
    </row>
    <row r="341" spans="2:4" ht="23" customHeight="1" x14ac:dyDescent="0.15">
      <c r="B341" s="27"/>
      <c r="C341" s="3"/>
      <c r="D341" s="3"/>
    </row>
    <row r="342" spans="2:4" ht="23" customHeight="1" x14ac:dyDescent="0.15">
      <c r="B342" s="27"/>
      <c r="C342" s="3"/>
      <c r="D342" s="3"/>
    </row>
    <row r="343" spans="2:4" ht="23" customHeight="1" x14ac:dyDescent="0.15">
      <c r="B343" s="27"/>
      <c r="C343" s="3"/>
      <c r="D343" s="3"/>
    </row>
    <row r="344" spans="2:4" ht="23" customHeight="1" x14ac:dyDescent="0.15">
      <c r="B344" s="27"/>
      <c r="C344" s="3"/>
      <c r="D344" s="3"/>
    </row>
    <row r="345" spans="2:4" ht="23" customHeight="1" x14ac:dyDescent="0.15">
      <c r="B345" s="27"/>
      <c r="C345" s="3"/>
      <c r="D345" s="3"/>
    </row>
    <row r="346" spans="2:4" ht="23" customHeight="1" x14ac:dyDescent="0.15">
      <c r="B346" s="27"/>
      <c r="C346" s="3"/>
      <c r="D346" s="3"/>
    </row>
    <row r="347" spans="2:4" ht="23" customHeight="1" x14ac:dyDescent="0.15">
      <c r="B347" s="27"/>
      <c r="C347" s="3"/>
      <c r="D347" s="3"/>
    </row>
    <row r="348" spans="2:4" ht="23" customHeight="1" x14ac:dyDescent="0.15">
      <c r="B348" s="27"/>
      <c r="C348" s="3"/>
      <c r="D348" s="3"/>
    </row>
    <row r="349" spans="2:4" ht="23" customHeight="1" x14ac:dyDescent="0.15">
      <c r="B349" s="27"/>
      <c r="C349" s="3"/>
      <c r="D349" s="3"/>
    </row>
    <row r="350" spans="2:4" ht="23" customHeight="1" x14ac:dyDescent="0.15">
      <c r="B350" s="27"/>
      <c r="C350" s="3"/>
      <c r="D350" s="3"/>
    </row>
    <row r="351" spans="2:4" ht="23" customHeight="1" x14ac:dyDescent="0.15">
      <c r="B351" s="27"/>
      <c r="C351" s="3"/>
      <c r="D351" s="3"/>
    </row>
    <row r="352" spans="2:4" ht="23" customHeight="1" x14ac:dyDescent="0.15">
      <c r="B352" s="27"/>
      <c r="C352" s="3"/>
      <c r="D352" s="3"/>
    </row>
    <row r="353" spans="2:4" ht="23" customHeight="1" x14ac:dyDescent="0.15">
      <c r="B353" s="27"/>
      <c r="C353" s="3"/>
      <c r="D353" s="3"/>
    </row>
    <row r="354" spans="2:4" ht="23" customHeight="1" x14ac:dyDescent="0.15">
      <c r="B354" s="27"/>
      <c r="C354" s="3"/>
      <c r="D354" s="3"/>
    </row>
    <row r="355" spans="2:4" ht="23" customHeight="1" x14ac:dyDescent="0.15">
      <c r="B355" s="27"/>
      <c r="C355" s="3"/>
      <c r="D355" s="3"/>
    </row>
    <row r="356" spans="2:4" ht="23" customHeight="1" x14ac:dyDescent="0.15">
      <c r="B356" s="27"/>
      <c r="C356" s="3"/>
      <c r="D356" s="3"/>
    </row>
    <row r="357" spans="2:4" ht="23" customHeight="1" x14ac:dyDescent="0.15">
      <c r="B357" s="27"/>
      <c r="C357" s="3"/>
      <c r="D357" s="3"/>
    </row>
    <row r="358" spans="2:4" ht="23" customHeight="1" x14ac:dyDescent="0.15">
      <c r="B358" s="27"/>
      <c r="C358" s="3"/>
      <c r="D358" s="3"/>
    </row>
    <row r="359" spans="2:4" ht="23" customHeight="1" x14ac:dyDescent="0.15">
      <c r="B359" s="27"/>
      <c r="C359" s="3"/>
      <c r="D359" s="3"/>
    </row>
    <row r="360" spans="2:4" ht="23" customHeight="1" x14ac:dyDescent="0.15">
      <c r="B360" s="27"/>
      <c r="C360" s="3"/>
      <c r="D360" s="3"/>
    </row>
    <row r="361" spans="2:4" ht="23" customHeight="1" x14ac:dyDescent="0.15">
      <c r="B361" s="27"/>
      <c r="C361" s="3"/>
      <c r="D361" s="3"/>
    </row>
    <row r="362" spans="2:4" ht="23" customHeight="1" x14ac:dyDescent="0.15">
      <c r="B362" s="27"/>
      <c r="C362" s="3"/>
      <c r="D362" s="3"/>
    </row>
    <row r="363" spans="2:4" ht="23" customHeight="1" x14ac:dyDescent="0.15">
      <c r="B363" s="27"/>
      <c r="C363" s="3"/>
      <c r="D363" s="3"/>
    </row>
    <row r="364" spans="2:4" ht="23" customHeight="1" x14ac:dyDescent="0.15">
      <c r="B364" s="27"/>
      <c r="C364" s="3"/>
      <c r="D364" s="3"/>
    </row>
    <row r="365" spans="2:4" ht="23" customHeight="1" x14ac:dyDescent="0.15">
      <c r="B365" s="27"/>
      <c r="C365" s="3"/>
      <c r="D365" s="3"/>
    </row>
    <row r="366" spans="2:4" ht="23" customHeight="1" x14ac:dyDescent="0.15">
      <c r="B366" s="27"/>
      <c r="C366" s="3"/>
      <c r="D366" s="3"/>
    </row>
    <row r="367" spans="2:4" ht="23" customHeight="1" x14ac:dyDescent="0.15">
      <c r="B367" s="27"/>
      <c r="C367" s="3"/>
      <c r="D367" s="3"/>
    </row>
    <row r="368" spans="2:4" ht="23" customHeight="1" x14ac:dyDescent="0.15">
      <c r="B368" s="27"/>
      <c r="C368" s="3"/>
      <c r="D368" s="3"/>
    </row>
    <row r="369" spans="2:4" ht="23" customHeight="1" x14ac:dyDescent="0.15">
      <c r="B369" s="27"/>
      <c r="C369" s="3"/>
      <c r="D369" s="3"/>
    </row>
    <row r="370" spans="2:4" ht="23" customHeight="1" x14ac:dyDescent="0.15">
      <c r="B370" s="27"/>
      <c r="C370" s="3"/>
      <c r="D370" s="3"/>
    </row>
    <row r="371" spans="2:4" ht="23" customHeight="1" x14ac:dyDescent="0.15">
      <c r="B371" s="27"/>
      <c r="C371" s="3"/>
      <c r="D371" s="3"/>
    </row>
    <row r="372" spans="2:4" ht="23" customHeight="1" x14ac:dyDescent="0.15">
      <c r="B372" s="27"/>
      <c r="C372" s="3"/>
      <c r="D372" s="3"/>
    </row>
    <row r="373" spans="2:4" ht="23" customHeight="1" x14ac:dyDescent="0.15">
      <c r="B373" s="27"/>
      <c r="C373" s="3"/>
      <c r="D373" s="3"/>
    </row>
    <row r="374" spans="2:4" ht="23" customHeight="1" x14ac:dyDescent="0.15">
      <c r="B374" s="27"/>
      <c r="C374" s="3"/>
      <c r="D374" s="3"/>
    </row>
    <row r="375" spans="2:4" ht="23" customHeight="1" x14ac:dyDescent="0.15">
      <c r="B375" s="27"/>
      <c r="C375" s="3"/>
      <c r="D375" s="3"/>
    </row>
    <row r="376" spans="2:4" ht="23" customHeight="1" x14ac:dyDescent="0.15">
      <c r="B376" s="27"/>
      <c r="C376" s="3"/>
      <c r="D376" s="3"/>
    </row>
    <row r="377" spans="2:4" ht="23" customHeight="1" x14ac:dyDescent="0.15">
      <c r="B377" s="27"/>
      <c r="C377" s="3"/>
      <c r="D377" s="3"/>
    </row>
    <row r="378" spans="2:4" ht="23" customHeight="1" x14ac:dyDescent="0.15">
      <c r="B378" s="27"/>
      <c r="C378" s="3"/>
      <c r="D378" s="3"/>
    </row>
    <row r="379" spans="2:4" ht="23" customHeight="1" x14ac:dyDescent="0.15">
      <c r="B379" s="27"/>
      <c r="C379" s="3"/>
      <c r="D379" s="3"/>
    </row>
    <row r="380" spans="2:4" ht="23" customHeight="1" x14ac:dyDescent="0.15">
      <c r="B380" s="27"/>
      <c r="C380" s="3"/>
      <c r="D380" s="3"/>
    </row>
    <row r="381" spans="2:4" ht="23" customHeight="1" x14ac:dyDescent="0.15">
      <c r="B381" s="27"/>
      <c r="C381" s="3"/>
      <c r="D381" s="3"/>
    </row>
    <row r="382" spans="2:4" ht="23" customHeight="1" x14ac:dyDescent="0.15">
      <c r="B382" s="27"/>
      <c r="C382" s="3"/>
      <c r="D382" s="3"/>
    </row>
    <row r="383" spans="2:4" ht="23" customHeight="1" x14ac:dyDescent="0.15">
      <c r="B383" s="27"/>
      <c r="C383" s="3"/>
      <c r="D383" s="3"/>
    </row>
    <row r="384" spans="2:4" ht="23" customHeight="1" x14ac:dyDescent="0.15">
      <c r="B384" s="27"/>
      <c r="C384" s="3"/>
      <c r="D384" s="3"/>
    </row>
    <row r="385" spans="2:4" ht="23" customHeight="1" x14ac:dyDescent="0.15">
      <c r="B385" s="27"/>
      <c r="C385" s="3"/>
      <c r="D385" s="3"/>
    </row>
    <row r="386" spans="2:4" ht="23" customHeight="1" x14ac:dyDescent="0.15">
      <c r="B386" s="27"/>
      <c r="C386" s="3"/>
      <c r="D386" s="3"/>
    </row>
    <row r="387" spans="2:4" ht="23" customHeight="1" x14ac:dyDescent="0.15">
      <c r="B387" s="27"/>
      <c r="C387" s="3"/>
      <c r="D387" s="3"/>
    </row>
    <row r="388" spans="2:4" ht="23" customHeight="1" x14ac:dyDescent="0.15">
      <c r="B388" s="27"/>
      <c r="C388" s="3"/>
      <c r="D388" s="3"/>
    </row>
    <row r="389" spans="2:4" ht="23" customHeight="1" x14ac:dyDescent="0.15">
      <c r="B389" s="27"/>
      <c r="C389" s="3"/>
      <c r="D389" s="3"/>
    </row>
    <row r="390" spans="2:4" ht="23" customHeight="1" x14ac:dyDescent="0.15">
      <c r="B390" s="27"/>
      <c r="C390" s="3"/>
      <c r="D390" s="3"/>
    </row>
    <row r="391" spans="2:4" ht="23" customHeight="1" x14ac:dyDescent="0.15">
      <c r="B391" s="27"/>
      <c r="C391" s="3"/>
      <c r="D391" s="3"/>
    </row>
    <row r="392" spans="2:4" ht="23" customHeight="1" x14ac:dyDescent="0.15">
      <c r="B392" s="27"/>
      <c r="C392" s="3"/>
      <c r="D392" s="3"/>
    </row>
    <row r="393" spans="2:4" ht="23" customHeight="1" x14ac:dyDescent="0.15">
      <c r="B393" s="27"/>
      <c r="C393" s="3"/>
      <c r="D393" s="3"/>
    </row>
    <row r="394" spans="2:4" ht="23" customHeight="1" x14ac:dyDescent="0.15">
      <c r="B394" s="27"/>
      <c r="C394" s="3"/>
      <c r="D394" s="3"/>
    </row>
    <row r="395" spans="2:4" ht="23" customHeight="1" x14ac:dyDescent="0.15">
      <c r="B395" s="27"/>
      <c r="C395" s="3"/>
      <c r="D395" s="3"/>
    </row>
    <row r="396" spans="2:4" ht="23" customHeight="1" x14ac:dyDescent="0.15">
      <c r="B396" s="27"/>
      <c r="C396" s="3"/>
      <c r="D396" s="3"/>
    </row>
    <row r="397" spans="2:4" ht="23" customHeight="1" x14ac:dyDescent="0.15">
      <c r="B397" s="27"/>
      <c r="C397" s="3"/>
      <c r="D397" s="3"/>
    </row>
    <row r="398" spans="2:4" ht="23" customHeight="1" x14ac:dyDescent="0.15">
      <c r="B398" s="27"/>
      <c r="C398" s="3"/>
      <c r="D398" s="3"/>
    </row>
    <row r="399" spans="2:4" ht="23" customHeight="1" x14ac:dyDescent="0.15">
      <c r="B399" s="27"/>
      <c r="C399" s="3"/>
      <c r="D399" s="3"/>
    </row>
    <row r="400" spans="2:4" ht="23" customHeight="1" x14ac:dyDescent="0.15">
      <c r="B400" s="27"/>
      <c r="C400" s="3"/>
      <c r="D400" s="3"/>
    </row>
    <row r="401" spans="2:4" ht="23" customHeight="1" x14ac:dyDescent="0.15">
      <c r="B401" s="27"/>
      <c r="C401" s="3"/>
      <c r="D401" s="3"/>
    </row>
    <row r="402" spans="2:4" ht="23" customHeight="1" x14ac:dyDescent="0.15">
      <c r="B402" s="27"/>
      <c r="C402" s="3"/>
      <c r="D402" s="3"/>
    </row>
    <row r="403" spans="2:4" ht="23" customHeight="1" x14ac:dyDescent="0.15">
      <c r="B403" s="27"/>
      <c r="C403" s="3"/>
      <c r="D403" s="3"/>
    </row>
    <row r="404" spans="2:4" ht="23" customHeight="1" x14ac:dyDescent="0.15">
      <c r="B404" s="27"/>
      <c r="C404" s="3"/>
      <c r="D404" s="3"/>
    </row>
    <row r="405" spans="2:4" ht="23" customHeight="1" x14ac:dyDescent="0.15">
      <c r="B405" s="27"/>
      <c r="C405" s="3"/>
      <c r="D405" s="3"/>
    </row>
    <row r="406" spans="2:4" ht="23" customHeight="1" x14ac:dyDescent="0.15">
      <c r="B406" s="27"/>
      <c r="C406" s="3"/>
      <c r="D406" s="3"/>
    </row>
    <row r="407" spans="2:4" ht="23" customHeight="1" x14ac:dyDescent="0.15">
      <c r="B407" s="27"/>
      <c r="C407" s="3"/>
      <c r="D407" s="3"/>
    </row>
    <row r="408" spans="2:4" ht="23" customHeight="1" x14ac:dyDescent="0.15">
      <c r="B408" s="27"/>
      <c r="C408" s="3"/>
      <c r="D408" s="3"/>
    </row>
    <row r="409" spans="2:4" ht="23" customHeight="1" x14ac:dyDescent="0.15">
      <c r="B409" s="27"/>
      <c r="C409" s="3"/>
      <c r="D409" s="3"/>
    </row>
    <row r="410" spans="2:4" ht="23" customHeight="1" x14ac:dyDescent="0.15">
      <c r="B410" s="27"/>
      <c r="C410" s="3"/>
      <c r="D410" s="3"/>
    </row>
    <row r="411" spans="2:4" ht="23" customHeight="1" x14ac:dyDescent="0.15">
      <c r="B411" s="27"/>
      <c r="C411" s="3"/>
      <c r="D411" s="3"/>
    </row>
    <row r="412" spans="2:4" ht="23" customHeight="1" x14ac:dyDescent="0.15">
      <c r="B412" s="27"/>
      <c r="C412" s="3"/>
      <c r="D412" s="3"/>
    </row>
    <row r="413" spans="2:4" ht="23" customHeight="1" x14ac:dyDescent="0.15">
      <c r="B413" s="27"/>
      <c r="C413" s="3"/>
      <c r="D413" s="3"/>
    </row>
    <row r="414" spans="2:4" ht="23" customHeight="1" x14ac:dyDescent="0.15">
      <c r="B414" s="27"/>
      <c r="C414" s="3"/>
      <c r="D414" s="3"/>
    </row>
    <row r="415" spans="2:4" ht="23" customHeight="1" x14ac:dyDescent="0.15">
      <c r="B415" s="27"/>
      <c r="C415" s="3"/>
      <c r="D415" s="3"/>
    </row>
    <row r="416" spans="2:4" ht="23" customHeight="1" x14ac:dyDescent="0.15">
      <c r="B416" s="27"/>
      <c r="C416" s="3"/>
      <c r="D416" s="3"/>
    </row>
    <row r="417" spans="2:4" ht="23" customHeight="1" x14ac:dyDescent="0.15">
      <c r="B417" s="27"/>
      <c r="C417" s="3"/>
      <c r="D417" s="3"/>
    </row>
    <row r="418" spans="2:4" ht="23" customHeight="1" x14ac:dyDescent="0.15">
      <c r="B418" s="27"/>
      <c r="C418" s="3"/>
      <c r="D418" s="3"/>
    </row>
    <row r="419" spans="2:4" ht="23" customHeight="1" x14ac:dyDescent="0.15">
      <c r="B419" s="27"/>
      <c r="C419" s="3"/>
      <c r="D419" s="3"/>
    </row>
    <row r="420" spans="2:4" ht="23" customHeight="1" x14ac:dyDescent="0.15">
      <c r="B420" s="27"/>
      <c r="C420" s="3"/>
      <c r="D420" s="3"/>
    </row>
    <row r="421" spans="2:4" ht="23" customHeight="1" x14ac:dyDescent="0.15">
      <c r="B421" s="27"/>
      <c r="C421" s="3"/>
      <c r="D421" s="3"/>
    </row>
    <row r="422" spans="2:4" ht="23" customHeight="1" x14ac:dyDescent="0.15">
      <c r="B422" s="27"/>
      <c r="C422" s="3"/>
      <c r="D422" s="3"/>
    </row>
    <row r="423" spans="2:4" ht="23" customHeight="1" x14ac:dyDescent="0.15">
      <c r="B423" s="27"/>
      <c r="C423" s="3"/>
      <c r="D423" s="3"/>
    </row>
    <row r="424" spans="2:4" ht="23" customHeight="1" x14ac:dyDescent="0.15">
      <c r="B424" s="27"/>
      <c r="C424" s="3"/>
      <c r="D424" s="3"/>
    </row>
    <row r="425" spans="2:4" ht="23" customHeight="1" x14ac:dyDescent="0.15">
      <c r="B425" s="27"/>
      <c r="C425" s="3"/>
      <c r="D425" s="3"/>
    </row>
    <row r="426" spans="2:4" ht="23" customHeight="1" x14ac:dyDescent="0.15">
      <c r="B426" s="27"/>
      <c r="C426" s="3"/>
      <c r="D426" s="3"/>
    </row>
    <row r="427" spans="2:4" ht="23" customHeight="1" x14ac:dyDescent="0.15">
      <c r="B427" s="27"/>
      <c r="C427" s="3"/>
      <c r="D427" s="3"/>
    </row>
    <row r="428" spans="2:4" ht="23" customHeight="1" x14ac:dyDescent="0.15">
      <c r="B428" s="27"/>
      <c r="C428" s="3"/>
      <c r="D428" s="3"/>
    </row>
    <row r="429" spans="2:4" ht="23" customHeight="1" x14ac:dyDescent="0.15">
      <c r="B429" s="27"/>
      <c r="C429" s="3"/>
      <c r="D429" s="3"/>
    </row>
    <row r="430" spans="2:4" ht="23" customHeight="1" x14ac:dyDescent="0.15">
      <c r="B430" s="27"/>
      <c r="C430" s="3"/>
      <c r="D430" s="3"/>
    </row>
    <row r="431" spans="2:4" ht="23" customHeight="1" x14ac:dyDescent="0.15">
      <c r="B431" s="27"/>
      <c r="C431" s="3"/>
      <c r="D431" s="3"/>
    </row>
    <row r="432" spans="2:4" ht="23" customHeight="1" x14ac:dyDescent="0.15">
      <c r="B432" s="27"/>
      <c r="C432" s="3"/>
      <c r="D432" s="3"/>
    </row>
    <row r="433" spans="2:4" ht="23" customHeight="1" x14ac:dyDescent="0.15">
      <c r="B433" s="27"/>
      <c r="C433" s="3"/>
      <c r="D433" s="3"/>
    </row>
    <row r="434" spans="2:4" ht="23" customHeight="1" x14ac:dyDescent="0.15">
      <c r="B434" s="27"/>
      <c r="C434" s="3"/>
      <c r="D434" s="3"/>
    </row>
    <row r="435" spans="2:4" ht="23" customHeight="1" x14ac:dyDescent="0.15">
      <c r="B435" s="27"/>
      <c r="C435" s="3"/>
      <c r="D435" s="3"/>
    </row>
    <row r="436" spans="2:4" ht="23" customHeight="1" x14ac:dyDescent="0.15">
      <c r="B436" s="27"/>
      <c r="C436" s="3"/>
      <c r="D436" s="3"/>
    </row>
    <row r="437" spans="2:4" ht="23" customHeight="1" x14ac:dyDescent="0.15">
      <c r="B437" s="27"/>
      <c r="C437" s="3"/>
      <c r="D437" s="3"/>
    </row>
    <row r="438" spans="2:4" ht="23" customHeight="1" x14ac:dyDescent="0.15">
      <c r="B438" s="27"/>
      <c r="C438" s="3"/>
      <c r="D438" s="3"/>
    </row>
    <row r="439" spans="2:4" ht="23" customHeight="1" x14ac:dyDescent="0.15">
      <c r="B439" s="27"/>
      <c r="C439" s="3"/>
      <c r="D439" s="3"/>
    </row>
    <row r="440" spans="2:4" ht="23" customHeight="1" x14ac:dyDescent="0.15">
      <c r="B440" s="27"/>
      <c r="C440" s="3"/>
      <c r="D440" s="3"/>
    </row>
    <row r="441" spans="2:4" ht="23" customHeight="1" x14ac:dyDescent="0.15">
      <c r="B441" s="27"/>
      <c r="C441" s="3"/>
      <c r="D441" s="3"/>
    </row>
    <row r="442" spans="2:4" ht="23" customHeight="1" x14ac:dyDescent="0.15">
      <c r="B442" s="27"/>
      <c r="C442" s="3"/>
      <c r="D442" s="3"/>
    </row>
    <row r="443" spans="2:4" ht="23" customHeight="1" x14ac:dyDescent="0.15">
      <c r="B443" s="27"/>
      <c r="C443" s="3"/>
      <c r="D443" s="3"/>
    </row>
    <row r="444" spans="2:4" ht="23" customHeight="1" x14ac:dyDescent="0.15">
      <c r="B444" s="27"/>
      <c r="C444" s="3"/>
      <c r="D444" s="3"/>
    </row>
    <row r="445" spans="2:4" ht="23" customHeight="1" x14ac:dyDescent="0.15">
      <c r="B445" s="27"/>
      <c r="C445" s="3"/>
      <c r="D445" s="3"/>
    </row>
    <row r="446" spans="2:4" ht="23" customHeight="1" x14ac:dyDescent="0.15">
      <c r="B446" s="27"/>
      <c r="C446" s="3"/>
      <c r="D446" s="3"/>
    </row>
    <row r="447" spans="2:4" ht="23" customHeight="1" x14ac:dyDescent="0.15">
      <c r="B447" s="27"/>
      <c r="C447" s="3"/>
      <c r="D447" s="3"/>
    </row>
    <row r="448" spans="2:4" ht="23" customHeight="1" x14ac:dyDescent="0.15">
      <c r="B448" s="27"/>
      <c r="C448" s="3"/>
      <c r="D448" s="3"/>
    </row>
    <row r="449" spans="2:4" ht="23" customHeight="1" x14ac:dyDescent="0.15">
      <c r="B449" s="27"/>
      <c r="C449" s="3"/>
      <c r="D449" s="3"/>
    </row>
    <row r="450" spans="2:4" ht="23" customHeight="1" x14ac:dyDescent="0.15">
      <c r="B450" s="27"/>
      <c r="C450" s="3"/>
      <c r="D450" s="3"/>
    </row>
    <row r="451" spans="2:4" ht="23" customHeight="1" x14ac:dyDescent="0.15">
      <c r="B451" s="27"/>
      <c r="C451" s="3"/>
      <c r="D451" s="3"/>
    </row>
    <row r="452" spans="2:4" ht="23" customHeight="1" x14ac:dyDescent="0.15">
      <c r="B452" s="27"/>
      <c r="C452" s="3"/>
      <c r="D452" s="3"/>
    </row>
    <row r="453" spans="2:4" ht="23" customHeight="1" x14ac:dyDescent="0.15">
      <c r="B453" s="27"/>
      <c r="C453" s="3"/>
      <c r="D453" s="3"/>
    </row>
    <row r="454" spans="2:4" ht="23" customHeight="1" x14ac:dyDescent="0.15">
      <c r="B454" s="27"/>
      <c r="C454" s="3"/>
      <c r="D454" s="3"/>
    </row>
    <row r="455" spans="2:4" ht="23" customHeight="1" x14ac:dyDescent="0.15">
      <c r="B455" s="27"/>
      <c r="C455" s="3"/>
      <c r="D455" s="3"/>
    </row>
    <row r="456" spans="2:4" ht="23" customHeight="1" x14ac:dyDescent="0.15">
      <c r="B456" s="27"/>
      <c r="C456" s="3"/>
      <c r="D456" s="3"/>
    </row>
    <row r="457" spans="2:4" ht="23" customHeight="1" x14ac:dyDescent="0.15">
      <c r="B457" s="27"/>
      <c r="C457" s="3"/>
      <c r="D457" s="3"/>
    </row>
    <row r="458" spans="2:4" ht="23" customHeight="1" x14ac:dyDescent="0.15">
      <c r="B458" s="27"/>
      <c r="C458" s="3"/>
      <c r="D458" s="3"/>
    </row>
    <row r="459" spans="2:4" ht="23" customHeight="1" x14ac:dyDescent="0.15">
      <c r="B459" s="27"/>
      <c r="C459" s="3"/>
      <c r="D459" s="3"/>
    </row>
    <row r="460" spans="2:4" ht="23" customHeight="1" x14ac:dyDescent="0.15">
      <c r="B460" s="27"/>
      <c r="C460" s="3"/>
      <c r="D460" s="3"/>
    </row>
    <row r="461" spans="2:4" ht="23" customHeight="1" x14ac:dyDescent="0.15">
      <c r="B461" s="27"/>
      <c r="C461" s="3"/>
      <c r="D461" s="3"/>
    </row>
    <row r="462" spans="2:4" ht="23" customHeight="1" x14ac:dyDescent="0.15">
      <c r="B462" s="27"/>
      <c r="C462" s="3"/>
      <c r="D462" s="3"/>
    </row>
    <row r="463" spans="2:4" ht="23" customHeight="1" x14ac:dyDescent="0.15">
      <c r="B463" s="27"/>
      <c r="C463" s="3"/>
      <c r="D463" s="3"/>
    </row>
    <row r="464" spans="2:4" ht="23" customHeight="1" x14ac:dyDescent="0.15">
      <c r="B464" s="27"/>
      <c r="C464" s="3"/>
      <c r="D464" s="3"/>
    </row>
    <row r="465" spans="2:4" ht="23" customHeight="1" x14ac:dyDescent="0.15">
      <c r="B465" s="27"/>
      <c r="C465" s="3"/>
      <c r="D465" s="3"/>
    </row>
    <row r="466" spans="2:4" ht="23" customHeight="1" x14ac:dyDescent="0.15">
      <c r="B466" s="27"/>
      <c r="C466" s="3"/>
      <c r="D466" s="3"/>
    </row>
    <row r="467" spans="2:4" ht="23" customHeight="1" x14ac:dyDescent="0.15">
      <c r="B467" s="27"/>
      <c r="C467" s="3"/>
      <c r="D467" s="3"/>
    </row>
    <row r="468" spans="2:4" ht="23" customHeight="1" x14ac:dyDescent="0.15">
      <c r="B468" s="27"/>
      <c r="C468" s="3"/>
      <c r="D468" s="3"/>
    </row>
    <row r="469" spans="2:4" ht="23" customHeight="1" x14ac:dyDescent="0.15">
      <c r="B469" s="27"/>
      <c r="C469" s="3"/>
      <c r="D469" s="3"/>
    </row>
    <row r="470" spans="2:4" ht="23" customHeight="1" x14ac:dyDescent="0.15">
      <c r="B470" s="27"/>
      <c r="C470" s="3"/>
      <c r="D470" s="3"/>
    </row>
    <row r="471" spans="2:4" ht="23" customHeight="1" x14ac:dyDescent="0.15">
      <c r="B471" s="27"/>
      <c r="C471" s="3"/>
      <c r="D471" s="3"/>
    </row>
    <row r="472" spans="2:4" ht="23" customHeight="1" x14ac:dyDescent="0.15">
      <c r="B472" s="27"/>
      <c r="C472" s="3"/>
      <c r="D472" s="3"/>
    </row>
    <row r="473" spans="2:4" ht="23" customHeight="1" x14ac:dyDescent="0.15">
      <c r="B473" s="27"/>
      <c r="C473" s="3"/>
      <c r="D473" s="3"/>
    </row>
    <row r="474" spans="2:4" ht="23" customHeight="1" x14ac:dyDescent="0.15">
      <c r="B474" s="27"/>
      <c r="C474" s="3"/>
      <c r="D474" s="3"/>
    </row>
    <row r="475" spans="2:4" ht="23" customHeight="1" x14ac:dyDescent="0.15">
      <c r="B475" s="27"/>
      <c r="C475" s="3"/>
      <c r="D475" s="3"/>
    </row>
    <row r="476" spans="2:4" ht="23" customHeight="1" x14ac:dyDescent="0.15">
      <c r="B476" s="27"/>
      <c r="C476" s="3"/>
      <c r="D476" s="3"/>
    </row>
    <row r="477" spans="2:4" ht="23" customHeight="1" x14ac:dyDescent="0.15">
      <c r="B477" s="27"/>
      <c r="C477" s="3"/>
      <c r="D477" s="3"/>
    </row>
    <row r="478" spans="2:4" ht="23" customHeight="1" x14ac:dyDescent="0.15">
      <c r="B478" s="27"/>
      <c r="C478" s="3"/>
      <c r="D478" s="3"/>
    </row>
    <row r="479" spans="2:4" ht="23" customHeight="1" x14ac:dyDescent="0.15">
      <c r="B479" s="27"/>
      <c r="C479" s="3"/>
      <c r="D479" s="3"/>
    </row>
    <row r="480" spans="2:4" ht="23" customHeight="1" x14ac:dyDescent="0.15">
      <c r="B480" s="27"/>
      <c r="C480" s="3"/>
      <c r="D480" s="3"/>
    </row>
    <row r="481" spans="2:4" ht="23" customHeight="1" x14ac:dyDescent="0.15">
      <c r="B481" s="27"/>
      <c r="C481" s="3"/>
      <c r="D481" s="3"/>
    </row>
    <row r="482" spans="2:4" ht="23" customHeight="1" x14ac:dyDescent="0.15">
      <c r="B482" s="27"/>
      <c r="C482" s="3"/>
      <c r="D482" s="3"/>
    </row>
    <row r="483" spans="2:4" ht="23" customHeight="1" x14ac:dyDescent="0.15">
      <c r="B483" s="27"/>
      <c r="C483" s="3"/>
      <c r="D483" s="3"/>
    </row>
    <row r="484" spans="2:4" ht="23" customHeight="1" x14ac:dyDescent="0.15">
      <c r="B484" s="27"/>
      <c r="C484" s="3"/>
      <c r="D484" s="3"/>
    </row>
    <row r="485" spans="2:4" ht="23" customHeight="1" x14ac:dyDescent="0.15">
      <c r="B485" s="27"/>
      <c r="C485" s="3"/>
      <c r="D485" s="3"/>
    </row>
    <row r="486" spans="2:4" ht="23" customHeight="1" x14ac:dyDescent="0.15">
      <c r="B486" s="27"/>
      <c r="C486" s="3"/>
      <c r="D486" s="3"/>
    </row>
    <row r="487" spans="2:4" ht="23" customHeight="1" x14ac:dyDescent="0.15">
      <c r="B487" s="27"/>
      <c r="C487" s="3"/>
      <c r="D487" s="3"/>
    </row>
    <row r="488" spans="2:4" ht="23" customHeight="1" x14ac:dyDescent="0.15">
      <c r="B488" s="27"/>
      <c r="C488" s="3"/>
      <c r="D488" s="3"/>
    </row>
    <row r="489" spans="2:4" ht="23" customHeight="1" x14ac:dyDescent="0.15">
      <c r="B489" s="27"/>
      <c r="C489" s="3"/>
      <c r="D489" s="3"/>
    </row>
    <row r="490" spans="2:4" ht="23" customHeight="1" x14ac:dyDescent="0.15">
      <c r="B490" s="27"/>
      <c r="C490" s="3"/>
      <c r="D490" s="3"/>
    </row>
    <row r="491" spans="2:4" ht="23" customHeight="1" x14ac:dyDescent="0.15">
      <c r="B491" s="27"/>
      <c r="C491" s="3"/>
      <c r="D491" s="3"/>
    </row>
    <row r="492" spans="2:4" ht="23" customHeight="1" x14ac:dyDescent="0.15">
      <c r="B492" s="27"/>
      <c r="C492" s="3"/>
      <c r="D492" s="3"/>
    </row>
    <row r="493" spans="2:4" ht="23" customHeight="1" x14ac:dyDescent="0.15">
      <c r="B493" s="27"/>
      <c r="C493" s="3"/>
      <c r="D493" s="3"/>
    </row>
    <row r="494" spans="2:4" ht="23" customHeight="1" x14ac:dyDescent="0.15">
      <c r="B494" s="27"/>
      <c r="C494" s="3"/>
      <c r="D494" s="3"/>
    </row>
    <row r="495" spans="2:4" ht="23" customHeight="1" x14ac:dyDescent="0.15">
      <c r="B495" s="27"/>
      <c r="C495" s="3"/>
      <c r="D495" s="3"/>
    </row>
    <row r="496" spans="2:4" ht="23" customHeight="1" x14ac:dyDescent="0.15">
      <c r="B496" s="27"/>
      <c r="C496" s="3"/>
      <c r="D496" s="3"/>
    </row>
    <row r="497" spans="2:4" ht="23" customHeight="1" x14ac:dyDescent="0.15">
      <c r="B497" s="27"/>
      <c r="C497" s="3"/>
      <c r="D497" s="3"/>
    </row>
    <row r="498" spans="2:4" ht="23" customHeight="1" x14ac:dyDescent="0.15">
      <c r="B498" s="27"/>
      <c r="C498" s="3"/>
      <c r="D498" s="3"/>
    </row>
    <row r="499" spans="2:4" ht="23" customHeight="1" x14ac:dyDescent="0.15">
      <c r="B499" s="27"/>
      <c r="C499" s="3"/>
      <c r="D499" s="3"/>
    </row>
    <row r="500" spans="2:4" ht="23" customHeight="1" x14ac:dyDescent="0.15">
      <c r="B500" s="27"/>
      <c r="C500" s="3"/>
      <c r="D500" s="3"/>
    </row>
    <row r="501" spans="2:4" ht="23" customHeight="1" x14ac:dyDescent="0.15">
      <c r="B501" s="27"/>
      <c r="C501" s="3"/>
      <c r="D501" s="3"/>
    </row>
    <row r="502" spans="2:4" ht="23" customHeight="1" x14ac:dyDescent="0.15">
      <c r="B502" s="27"/>
      <c r="C502" s="3"/>
      <c r="D502" s="3"/>
    </row>
    <row r="503" spans="2:4" ht="23" customHeight="1" x14ac:dyDescent="0.15">
      <c r="B503" s="27"/>
      <c r="C503" s="3"/>
      <c r="D503" s="3"/>
    </row>
    <row r="504" spans="2:4" ht="23" customHeight="1" x14ac:dyDescent="0.15">
      <c r="B504" s="27"/>
      <c r="C504" s="3"/>
      <c r="D504" s="3"/>
    </row>
    <row r="505" spans="2:4" ht="23" customHeight="1" x14ac:dyDescent="0.15">
      <c r="B505" s="27"/>
      <c r="C505" s="3"/>
      <c r="D505" s="3"/>
    </row>
    <row r="506" spans="2:4" ht="23" customHeight="1" x14ac:dyDescent="0.15">
      <c r="B506" s="27"/>
      <c r="C506" s="3"/>
      <c r="D506" s="3"/>
    </row>
    <row r="507" spans="2:4" ht="23" customHeight="1" x14ac:dyDescent="0.15">
      <c r="B507" s="27"/>
      <c r="C507" s="3"/>
      <c r="D507" s="3"/>
    </row>
    <row r="508" spans="2:4" ht="23" customHeight="1" x14ac:dyDescent="0.15">
      <c r="B508" s="27"/>
      <c r="C508" s="3"/>
      <c r="D508" s="3"/>
    </row>
    <row r="509" spans="2:4" ht="23" customHeight="1" x14ac:dyDescent="0.15">
      <c r="B509" s="27"/>
      <c r="C509" s="3"/>
      <c r="D509" s="3"/>
    </row>
    <row r="510" spans="2:4" ht="23" customHeight="1" x14ac:dyDescent="0.15">
      <c r="B510" s="27"/>
      <c r="C510" s="3"/>
      <c r="D510" s="3"/>
    </row>
    <row r="511" spans="2:4" ht="23" customHeight="1" x14ac:dyDescent="0.15">
      <c r="B511" s="27"/>
      <c r="C511" s="3"/>
      <c r="D511" s="3"/>
    </row>
    <row r="512" spans="2:4" ht="23" customHeight="1" x14ac:dyDescent="0.15">
      <c r="B512" s="27"/>
      <c r="C512" s="3"/>
      <c r="D512" s="3"/>
    </row>
    <row r="513" spans="2:4" ht="23" customHeight="1" x14ac:dyDescent="0.15">
      <c r="B513" s="27"/>
      <c r="C513" s="3"/>
      <c r="D513" s="3"/>
    </row>
    <row r="514" spans="2:4" ht="23" customHeight="1" x14ac:dyDescent="0.15">
      <c r="B514" s="27"/>
      <c r="C514" s="3"/>
      <c r="D514" s="3"/>
    </row>
    <row r="515" spans="2:4" ht="23" customHeight="1" x14ac:dyDescent="0.15">
      <c r="B515" s="27"/>
      <c r="C515" s="3"/>
      <c r="D515" s="3"/>
    </row>
    <row r="516" spans="2:4" ht="23" customHeight="1" x14ac:dyDescent="0.15">
      <c r="B516" s="27"/>
      <c r="C516" s="3"/>
      <c r="D516" s="3"/>
    </row>
    <row r="517" spans="2:4" ht="23" customHeight="1" x14ac:dyDescent="0.15">
      <c r="B517" s="27"/>
      <c r="C517" s="3"/>
      <c r="D517" s="3"/>
    </row>
    <row r="518" spans="2:4" ht="23" customHeight="1" x14ac:dyDescent="0.15">
      <c r="B518" s="27"/>
      <c r="C518" s="3"/>
      <c r="D518" s="3"/>
    </row>
    <row r="519" spans="2:4" ht="23" customHeight="1" x14ac:dyDescent="0.15">
      <c r="B519" s="27"/>
      <c r="C519" s="3"/>
      <c r="D519" s="3"/>
    </row>
    <row r="520" spans="2:4" ht="23" customHeight="1" x14ac:dyDescent="0.15">
      <c r="B520" s="27"/>
      <c r="C520" s="3"/>
      <c r="D520" s="3"/>
    </row>
    <row r="521" spans="2:4" ht="23" customHeight="1" x14ac:dyDescent="0.15">
      <c r="B521" s="27"/>
      <c r="C521" s="3"/>
      <c r="D521" s="3"/>
    </row>
    <row r="522" spans="2:4" ht="23" customHeight="1" x14ac:dyDescent="0.15">
      <c r="B522" s="27"/>
      <c r="C522" s="3"/>
      <c r="D522" s="3"/>
    </row>
    <row r="523" spans="2:4" ht="23" customHeight="1" x14ac:dyDescent="0.15">
      <c r="B523" s="27"/>
      <c r="C523" s="3"/>
      <c r="D523" s="3"/>
    </row>
    <row r="524" spans="2:4" ht="23" customHeight="1" x14ac:dyDescent="0.15">
      <c r="B524" s="27"/>
      <c r="C524" s="3"/>
      <c r="D524" s="3"/>
    </row>
    <row r="525" spans="2:4" ht="23" customHeight="1" x14ac:dyDescent="0.15">
      <c r="B525" s="27"/>
      <c r="C525" s="3"/>
      <c r="D525" s="3"/>
    </row>
    <row r="526" spans="2:4" ht="23" customHeight="1" x14ac:dyDescent="0.15">
      <c r="B526" s="27"/>
      <c r="C526" s="3"/>
      <c r="D526" s="3"/>
    </row>
    <row r="527" spans="2:4" ht="23" customHeight="1" x14ac:dyDescent="0.15">
      <c r="B527" s="27"/>
      <c r="C527" s="3"/>
      <c r="D527" s="3"/>
    </row>
    <row r="528" spans="2:4" ht="23" customHeight="1" x14ac:dyDescent="0.15">
      <c r="B528" s="27"/>
      <c r="C528" s="3"/>
      <c r="D528" s="3"/>
    </row>
    <row r="529" spans="2:4" ht="23" customHeight="1" x14ac:dyDescent="0.15">
      <c r="B529" s="27"/>
      <c r="C529" s="3"/>
      <c r="D529" s="3"/>
    </row>
    <row r="530" spans="2:4" ht="23" customHeight="1" x14ac:dyDescent="0.15">
      <c r="B530" s="27"/>
      <c r="C530" s="3"/>
      <c r="D530" s="3"/>
    </row>
    <row r="531" spans="2:4" ht="23" customHeight="1" x14ac:dyDescent="0.15">
      <c r="B531" s="27"/>
      <c r="C531" s="3"/>
      <c r="D531" s="3"/>
    </row>
    <row r="532" spans="2:4" ht="23" customHeight="1" x14ac:dyDescent="0.15">
      <c r="B532" s="27"/>
      <c r="C532" s="3"/>
      <c r="D532" s="3"/>
    </row>
    <row r="533" spans="2:4" ht="23" customHeight="1" x14ac:dyDescent="0.15">
      <c r="B533" s="27"/>
      <c r="C533" s="3"/>
      <c r="D533" s="3"/>
    </row>
    <row r="534" spans="2:4" ht="23" customHeight="1" x14ac:dyDescent="0.15">
      <c r="B534" s="27"/>
      <c r="C534" s="3"/>
      <c r="D534" s="3"/>
    </row>
    <row r="535" spans="2:4" ht="23" customHeight="1" x14ac:dyDescent="0.15">
      <c r="B535" s="27"/>
      <c r="C535" s="3"/>
      <c r="D535" s="3"/>
    </row>
    <row r="536" spans="2:4" ht="23" customHeight="1" x14ac:dyDescent="0.15">
      <c r="B536" s="27"/>
      <c r="C536" s="3"/>
      <c r="D536" s="3"/>
    </row>
    <row r="537" spans="2:4" ht="23" customHeight="1" x14ac:dyDescent="0.15">
      <c r="B537" s="27"/>
      <c r="C537" s="3"/>
      <c r="D537" s="3"/>
    </row>
    <row r="538" spans="2:4" ht="23" customHeight="1" x14ac:dyDescent="0.15">
      <c r="B538" s="27"/>
      <c r="C538" s="3"/>
      <c r="D538" s="3"/>
    </row>
    <row r="539" spans="2:4" ht="23" customHeight="1" x14ac:dyDescent="0.15">
      <c r="B539" s="27"/>
      <c r="C539" s="3"/>
      <c r="D539" s="3"/>
    </row>
    <row r="540" spans="2:4" ht="23" customHeight="1" x14ac:dyDescent="0.15">
      <c r="B540" s="27"/>
      <c r="C540" s="3"/>
      <c r="D540" s="3"/>
    </row>
    <row r="541" spans="2:4" ht="23" customHeight="1" x14ac:dyDescent="0.15">
      <c r="B541" s="27"/>
      <c r="C541" s="3"/>
      <c r="D541" s="3"/>
    </row>
    <row r="542" spans="2:4" ht="23" customHeight="1" x14ac:dyDescent="0.15">
      <c r="B542" s="27"/>
      <c r="C542" s="3"/>
      <c r="D542" s="3"/>
    </row>
    <row r="543" spans="2:4" ht="23" customHeight="1" x14ac:dyDescent="0.15">
      <c r="B543" s="27"/>
      <c r="C543" s="3"/>
      <c r="D543" s="3"/>
    </row>
    <row r="544" spans="2:4" ht="23" customHeight="1" x14ac:dyDescent="0.15">
      <c r="B544" s="27"/>
      <c r="C544" s="3"/>
      <c r="D544" s="3"/>
    </row>
    <row r="545" spans="2:4" ht="23" customHeight="1" x14ac:dyDescent="0.15">
      <c r="B545" s="27"/>
      <c r="C545" s="3"/>
      <c r="D545" s="3"/>
    </row>
    <row r="546" spans="2:4" ht="23" customHeight="1" x14ac:dyDescent="0.15">
      <c r="B546" s="27"/>
      <c r="C546" s="3"/>
      <c r="D546" s="3"/>
    </row>
    <row r="547" spans="2:4" ht="23" customHeight="1" x14ac:dyDescent="0.15">
      <c r="B547" s="27"/>
      <c r="C547" s="3"/>
      <c r="D547" s="3"/>
    </row>
    <row r="548" spans="2:4" ht="23" customHeight="1" x14ac:dyDescent="0.15">
      <c r="B548" s="27"/>
      <c r="C548" s="3"/>
      <c r="D548" s="3"/>
    </row>
    <row r="549" spans="2:4" ht="23" customHeight="1" x14ac:dyDescent="0.15">
      <c r="B549" s="27"/>
      <c r="C549" s="3"/>
      <c r="D549" s="3"/>
    </row>
    <row r="550" spans="2:4" ht="23" customHeight="1" x14ac:dyDescent="0.15">
      <c r="B550" s="27"/>
      <c r="C550" s="3"/>
      <c r="D550" s="3"/>
    </row>
    <row r="551" spans="2:4" ht="23" customHeight="1" x14ac:dyDescent="0.15">
      <c r="B551" s="27"/>
      <c r="C551" s="3"/>
      <c r="D551" s="3"/>
    </row>
    <row r="552" spans="2:4" ht="23" customHeight="1" x14ac:dyDescent="0.15">
      <c r="B552" s="27"/>
      <c r="C552" s="3"/>
      <c r="D552" s="3"/>
    </row>
    <row r="553" spans="2:4" ht="23" customHeight="1" x14ac:dyDescent="0.15">
      <c r="B553" s="27"/>
      <c r="C553" s="3"/>
      <c r="D553" s="3"/>
    </row>
    <row r="554" spans="2:4" ht="23" customHeight="1" x14ac:dyDescent="0.15">
      <c r="B554" s="27"/>
      <c r="C554" s="3"/>
      <c r="D554" s="3"/>
    </row>
    <row r="555" spans="2:4" ht="23" customHeight="1" x14ac:dyDescent="0.15">
      <c r="B555" s="27"/>
      <c r="C555" s="3"/>
      <c r="D555" s="3"/>
    </row>
    <row r="556" spans="2:4" ht="23" customHeight="1" x14ac:dyDescent="0.15">
      <c r="B556" s="27"/>
      <c r="C556" s="3"/>
      <c r="D556" s="3"/>
    </row>
    <row r="557" spans="2:4" ht="23" customHeight="1" x14ac:dyDescent="0.15">
      <c r="B557" s="27"/>
      <c r="C557" s="3"/>
      <c r="D557" s="3"/>
    </row>
    <row r="558" spans="2:4" ht="23" customHeight="1" x14ac:dyDescent="0.15">
      <c r="B558" s="27"/>
      <c r="C558" s="3"/>
      <c r="D558" s="3"/>
    </row>
    <row r="559" spans="2:4" ht="23" customHeight="1" x14ac:dyDescent="0.15">
      <c r="B559" s="27"/>
      <c r="C559" s="3"/>
      <c r="D559" s="3"/>
    </row>
    <row r="560" spans="2:4" ht="23" customHeight="1" x14ac:dyDescent="0.15">
      <c r="B560" s="27"/>
      <c r="C560" s="3"/>
      <c r="D560" s="3"/>
    </row>
    <row r="561" spans="2:4" ht="23" customHeight="1" x14ac:dyDescent="0.15">
      <c r="B561" s="27"/>
      <c r="C561" s="3"/>
      <c r="D561" s="3"/>
    </row>
    <row r="562" spans="2:4" ht="23" customHeight="1" x14ac:dyDescent="0.15">
      <c r="B562" s="27"/>
      <c r="C562" s="3"/>
      <c r="D562" s="3"/>
    </row>
    <row r="563" spans="2:4" ht="23" customHeight="1" x14ac:dyDescent="0.15">
      <c r="B563" s="27"/>
      <c r="C563" s="3"/>
      <c r="D563" s="3"/>
    </row>
    <row r="564" spans="2:4" ht="23" customHeight="1" x14ac:dyDescent="0.15">
      <c r="B564" s="27"/>
      <c r="C564" s="3"/>
      <c r="D564" s="3"/>
    </row>
    <row r="565" spans="2:4" ht="23" customHeight="1" x14ac:dyDescent="0.15">
      <c r="B565" s="27"/>
      <c r="C565" s="3"/>
      <c r="D565" s="3"/>
    </row>
    <row r="566" spans="2:4" ht="23" customHeight="1" x14ac:dyDescent="0.15">
      <c r="B566" s="27"/>
      <c r="C566" s="3"/>
      <c r="D566" s="3"/>
    </row>
    <row r="567" spans="2:4" ht="23" customHeight="1" x14ac:dyDescent="0.15">
      <c r="B567" s="27"/>
      <c r="C567" s="3"/>
      <c r="D567" s="3"/>
    </row>
    <row r="568" spans="2:4" ht="23" customHeight="1" x14ac:dyDescent="0.15">
      <c r="B568" s="27"/>
      <c r="C568" s="3"/>
      <c r="D568" s="3"/>
    </row>
    <row r="569" spans="2:4" ht="23" customHeight="1" x14ac:dyDescent="0.15">
      <c r="B569" s="27"/>
      <c r="C569" s="3"/>
      <c r="D569" s="3"/>
    </row>
    <row r="570" spans="2:4" ht="23" customHeight="1" x14ac:dyDescent="0.15">
      <c r="B570" s="27"/>
      <c r="C570" s="3"/>
      <c r="D570" s="3"/>
    </row>
    <row r="571" spans="2:4" ht="23" customHeight="1" x14ac:dyDescent="0.15">
      <c r="B571" s="27"/>
      <c r="C571" s="3"/>
      <c r="D571" s="3"/>
    </row>
    <row r="572" spans="2:4" ht="23" customHeight="1" x14ac:dyDescent="0.15">
      <c r="B572" s="27"/>
      <c r="C572" s="3"/>
      <c r="D572" s="3"/>
    </row>
    <row r="573" spans="2:4" ht="23" customHeight="1" x14ac:dyDescent="0.15">
      <c r="B573" s="27"/>
      <c r="C573" s="3"/>
      <c r="D573" s="3"/>
    </row>
    <row r="574" spans="2:4" ht="23" customHeight="1" x14ac:dyDescent="0.15">
      <c r="B574" s="27"/>
      <c r="C574" s="3"/>
      <c r="D574" s="3"/>
    </row>
    <row r="575" spans="2:4" ht="23" customHeight="1" x14ac:dyDescent="0.15">
      <c r="B575" s="27"/>
      <c r="C575" s="3"/>
      <c r="D575" s="3"/>
    </row>
    <row r="576" spans="2:4" ht="23" customHeight="1" x14ac:dyDescent="0.15">
      <c r="B576" s="27"/>
      <c r="C576" s="3"/>
      <c r="D576" s="3"/>
    </row>
    <row r="577" spans="2:4" ht="23" customHeight="1" x14ac:dyDescent="0.15">
      <c r="B577" s="27"/>
      <c r="C577" s="3"/>
      <c r="D577" s="3"/>
    </row>
    <row r="578" spans="2:4" ht="23" customHeight="1" x14ac:dyDescent="0.15">
      <c r="B578" s="27"/>
      <c r="C578" s="3"/>
      <c r="D578" s="3"/>
    </row>
    <row r="579" spans="2:4" ht="23" customHeight="1" x14ac:dyDescent="0.15">
      <c r="B579" s="27"/>
      <c r="C579" s="3"/>
      <c r="D579" s="3"/>
    </row>
    <row r="580" spans="2:4" ht="23" customHeight="1" x14ac:dyDescent="0.15">
      <c r="B580" s="27"/>
      <c r="C580" s="3"/>
      <c r="D580" s="3"/>
    </row>
    <row r="581" spans="2:4" ht="23" customHeight="1" x14ac:dyDescent="0.15">
      <c r="B581" s="27"/>
      <c r="C581" s="3"/>
      <c r="D581" s="3"/>
    </row>
    <row r="582" spans="2:4" ht="23" customHeight="1" x14ac:dyDescent="0.15">
      <c r="B582" s="27"/>
      <c r="C582" s="3"/>
      <c r="D582" s="3"/>
    </row>
    <row r="583" spans="2:4" ht="23" customHeight="1" x14ac:dyDescent="0.15">
      <c r="B583" s="27"/>
      <c r="C583" s="3"/>
      <c r="D583" s="3"/>
    </row>
    <row r="584" spans="2:4" ht="23" customHeight="1" x14ac:dyDescent="0.15">
      <c r="B584" s="27"/>
      <c r="C584" s="3"/>
      <c r="D584" s="3"/>
    </row>
    <row r="585" spans="2:4" ht="23" customHeight="1" x14ac:dyDescent="0.15">
      <c r="B585" s="27"/>
      <c r="C585" s="3"/>
      <c r="D585" s="3"/>
    </row>
    <row r="586" spans="2:4" ht="23" customHeight="1" x14ac:dyDescent="0.15">
      <c r="B586" s="27"/>
      <c r="C586" s="3"/>
      <c r="D586" s="3"/>
    </row>
    <row r="587" spans="2:4" ht="23" customHeight="1" x14ac:dyDescent="0.15">
      <c r="B587" s="27"/>
      <c r="C587" s="3"/>
      <c r="D587" s="3"/>
    </row>
    <row r="588" spans="2:4" ht="23" customHeight="1" x14ac:dyDescent="0.15">
      <c r="B588" s="27"/>
      <c r="C588" s="3"/>
      <c r="D588" s="3"/>
    </row>
    <row r="589" spans="2:4" ht="23" customHeight="1" x14ac:dyDescent="0.15">
      <c r="B589" s="27"/>
      <c r="C589" s="3"/>
      <c r="D589" s="3"/>
    </row>
    <row r="590" spans="2:4" ht="23" customHeight="1" x14ac:dyDescent="0.15">
      <c r="B590" s="27"/>
      <c r="C590" s="3"/>
      <c r="D590" s="3"/>
    </row>
    <row r="591" spans="2:4" ht="23" customHeight="1" x14ac:dyDescent="0.15">
      <c r="B591" s="27"/>
      <c r="C591" s="3"/>
      <c r="D591" s="3"/>
    </row>
    <row r="592" spans="2:4" ht="23" customHeight="1" x14ac:dyDescent="0.15">
      <c r="B592" s="27"/>
      <c r="C592" s="3"/>
      <c r="D592" s="3"/>
    </row>
    <row r="593" spans="2:4" ht="23" customHeight="1" x14ac:dyDescent="0.15">
      <c r="B593" s="27"/>
      <c r="C593" s="3"/>
      <c r="D593" s="3"/>
    </row>
    <row r="594" spans="2:4" ht="23" customHeight="1" x14ac:dyDescent="0.15">
      <c r="B594" s="27"/>
      <c r="C594" s="3"/>
      <c r="D594" s="3"/>
    </row>
    <row r="595" spans="2:4" ht="23" customHeight="1" x14ac:dyDescent="0.15">
      <c r="B595" s="27"/>
      <c r="C595" s="3"/>
      <c r="D595" s="3"/>
    </row>
    <row r="596" spans="2:4" ht="23" customHeight="1" x14ac:dyDescent="0.15">
      <c r="B596" s="27"/>
      <c r="C596" s="3"/>
      <c r="D596" s="3"/>
    </row>
    <row r="597" spans="2:4" ht="23" customHeight="1" x14ac:dyDescent="0.15">
      <c r="B597" s="27"/>
      <c r="C597" s="3"/>
      <c r="D597" s="3"/>
    </row>
    <row r="598" spans="2:4" ht="23" customHeight="1" x14ac:dyDescent="0.15">
      <c r="B598" s="27"/>
      <c r="C598" s="3"/>
      <c r="D598" s="3"/>
    </row>
    <row r="599" spans="2:4" ht="23" customHeight="1" x14ac:dyDescent="0.15">
      <c r="B599" s="27"/>
      <c r="C599" s="3"/>
      <c r="D599" s="3"/>
    </row>
    <row r="600" spans="2:4" ht="23" customHeight="1" x14ac:dyDescent="0.15">
      <c r="B600" s="27"/>
      <c r="C600" s="3"/>
      <c r="D600" s="3"/>
    </row>
    <row r="601" spans="2:4" ht="23" customHeight="1" x14ac:dyDescent="0.15">
      <c r="B601" s="27"/>
      <c r="C601" s="3"/>
      <c r="D601" s="3"/>
    </row>
    <row r="602" spans="2:4" ht="23" customHeight="1" x14ac:dyDescent="0.15">
      <c r="B602" s="27"/>
      <c r="C602" s="3"/>
      <c r="D602" s="3"/>
    </row>
    <row r="603" spans="2:4" ht="23" customHeight="1" x14ac:dyDescent="0.15">
      <c r="B603" s="27"/>
      <c r="C603" s="3"/>
      <c r="D603" s="3"/>
    </row>
    <row r="604" spans="2:4" ht="23" customHeight="1" x14ac:dyDescent="0.15">
      <c r="B604" s="27"/>
      <c r="C604" s="3"/>
      <c r="D604" s="3"/>
    </row>
    <row r="605" spans="2:4" ht="23" customHeight="1" x14ac:dyDescent="0.15">
      <c r="B605" s="27"/>
      <c r="C605" s="3"/>
      <c r="D605" s="3"/>
    </row>
    <row r="606" spans="2:4" ht="23" customHeight="1" x14ac:dyDescent="0.15">
      <c r="B606" s="27"/>
      <c r="C606" s="3"/>
      <c r="D606" s="3"/>
    </row>
    <row r="607" spans="2:4" ht="23" customHeight="1" x14ac:dyDescent="0.15">
      <c r="B607" s="27"/>
      <c r="C607" s="3"/>
      <c r="D607" s="3"/>
    </row>
    <row r="608" spans="2:4" ht="23" customHeight="1" x14ac:dyDescent="0.15">
      <c r="B608" s="27"/>
      <c r="C608" s="3"/>
      <c r="D608" s="3"/>
    </row>
    <row r="609" spans="2:4" ht="23" customHeight="1" x14ac:dyDescent="0.15">
      <c r="B609" s="27"/>
      <c r="C609" s="3"/>
      <c r="D609" s="3"/>
    </row>
    <row r="610" spans="2:4" ht="23" customHeight="1" x14ac:dyDescent="0.15">
      <c r="B610" s="27"/>
      <c r="C610" s="3"/>
      <c r="D610" s="3"/>
    </row>
    <row r="611" spans="2:4" ht="23" customHeight="1" x14ac:dyDescent="0.15">
      <c r="B611" s="27"/>
      <c r="C611" s="3"/>
      <c r="D611" s="3"/>
    </row>
    <row r="612" spans="2:4" ht="23" customHeight="1" x14ac:dyDescent="0.15">
      <c r="B612" s="27"/>
      <c r="C612" s="3"/>
      <c r="D612" s="3"/>
    </row>
    <row r="613" spans="2:4" ht="23" customHeight="1" x14ac:dyDescent="0.15">
      <c r="B613" s="27"/>
      <c r="C613" s="3"/>
      <c r="D613" s="3"/>
    </row>
    <row r="614" spans="2:4" ht="23" customHeight="1" x14ac:dyDescent="0.15">
      <c r="B614" s="27"/>
      <c r="C614" s="3"/>
      <c r="D614" s="3"/>
    </row>
    <row r="615" spans="2:4" ht="23" customHeight="1" x14ac:dyDescent="0.15">
      <c r="B615" s="27"/>
      <c r="C615" s="3"/>
      <c r="D615" s="3"/>
    </row>
    <row r="616" spans="2:4" ht="23" customHeight="1" x14ac:dyDescent="0.15">
      <c r="B616" s="27"/>
      <c r="C616" s="3"/>
      <c r="D616" s="3"/>
    </row>
    <row r="617" spans="2:4" ht="23" customHeight="1" x14ac:dyDescent="0.15">
      <c r="B617" s="27"/>
      <c r="C617" s="3"/>
      <c r="D617" s="3"/>
    </row>
    <row r="618" spans="2:4" ht="23" customHeight="1" x14ac:dyDescent="0.15">
      <c r="B618" s="27"/>
      <c r="C618" s="3"/>
      <c r="D618" s="3"/>
    </row>
    <row r="619" spans="2:4" ht="23" customHeight="1" x14ac:dyDescent="0.15">
      <c r="B619" s="27"/>
      <c r="C619" s="3"/>
      <c r="D619" s="3"/>
    </row>
    <row r="620" spans="2:4" ht="23" customHeight="1" x14ac:dyDescent="0.15">
      <c r="B620" s="27"/>
      <c r="C620" s="3"/>
      <c r="D620" s="3"/>
    </row>
    <row r="621" spans="2:4" ht="23" customHeight="1" x14ac:dyDescent="0.15">
      <c r="B621" s="27"/>
      <c r="C621" s="3"/>
      <c r="D621" s="3"/>
    </row>
    <row r="622" spans="2:4" ht="23" customHeight="1" x14ac:dyDescent="0.15">
      <c r="B622" s="27"/>
      <c r="C622" s="3"/>
      <c r="D622" s="3"/>
    </row>
    <row r="623" spans="2:4" ht="23" customHeight="1" x14ac:dyDescent="0.15">
      <c r="B623" s="27"/>
      <c r="C623" s="3"/>
      <c r="D623" s="3"/>
    </row>
    <row r="624" spans="2:4" ht="23" customHeight="1" x14ac:dyDescent="0.15">
      <c r="B624" s="27"/>
      <c r="C624" s="3"/>
      <c r="D624" s="3"/>
    </row>
    <row r="625" spans="2:4" ht="23" customHeight="1" x14ac:dyDescent="0.15">
      <c r="B625" s="27"/>
      <c r="C625" s="3"/>
      <c r="D625" s="3"/>
    </row>
    <row r="626" spans="2:4" ht="23" customHeight="1" x14ac:dyDescent="0.15">
      <c r="B626" s="27"/>
      <c r="C626" s="3"/>
      <c r="D626" s="3"/>
    </row>
    <row r="627" spans="2:4" ht="23" customHeight="1" x14ac:dyDescent="0.15">
      <c r="B627" s="27"/>
      <c r="C627" s="3"/>
      <c r="D627" s="3"/>
    </row>
    <row r="628" spans="2:4" ht="23" customHeight="1" x14ac:dyDescent="0.15">
      <c r="B628" s="27"/>
      <c r="C628" s="3"/>
      <c r="D628" s="3"/>
    </row>
    <row r="629" spans="2:4" ht="23" customHeight="1" x14ac:dyDescent="0.15">
      <c r="B629" s="27"/>
      <c r="C629" s="3"/>
      <c r="D629" s="3"/>
    </row>
    <row r="630" spans="2:4" ht="23" customHeight="1" x14ac:dyDescent="0.15">
      <c r="B630" s="27"/>
      <c r="C630" s="3"/>
      <c r="D630" s="3"/>
    </row>
    <row r="631" spans="2:4" ht="23" customHeight="1" x14ac:dyDescent="0.15">
      <c r="B631" s="27"/>
      <c r="C631" s="3"/>
      <c r="D631" s="3"/>
    </row>
    <row r="632" spans="2:4" ht="23" customHeight="1" x14ac:dyDescent="0.15">
      <c r="B632" s="27"/>
      <c r="C632" s="3"/>
      <c r="D632" s="3"/>
    </row>
    <row r="633" spans="2:4" ht="23" customHeight="1" x14ac:dyDescent="0.15">
      <c r="B633" s="27"/>
      <c r="C633" s="3"/>
      <c r="D633" s="3"/>
    </row>
    <row r="634" spans="2:4" ht="23" customHeight="1" x14ac:dyDescent="0.15">
      <c r="B634" s="27"/>
      <c r="C634" s="3"/>
      <c r="D634" s="3"/>
    </row>
    <row r="635" spans="2:4" ht="23" customHeight="1" x14ac:dyDescent="0.15">
      <c r="B635" s="27"/>
      <c r="C635" s="3"/>
      <c r="D635" s="3"/>
    </row>
    <row r="636" spans="2:4" ht="23" customHeight="1" x14ac:dyDescent="0.15">
      <c r="B636" s="27"/>
      <c r="C636" s="3"/>
      <c r="D636" s="3"/>
    </row>
    <row r="637" spans="2:4" ht="23" customHeight="1" x14ac:dyDescent="0.15">
      <c r="B637" s="27"/>
      <c r="C637" s="3"/>
      <c r="D637" s="3"/>
    </row>
    <row r="638" spans="2:4" ht="23" customHeight="1" x14ac:dyDescent="0.15">
      <c r="B638" s="27"/>
      <c r="C638" s="3"/>
      <c r="D638" s="3"/>
    </row>
    <row r="639" spans="2:4" ht="23" customHeight="1" x14ac:dyDescent="0.15">
      <c r="B639" s="27"/>
      <c r="C639" s="3"/>
      <c r="D639" s="3"/>
    </row>
    <row r="640" spans="2:4" ht="23" customHeight="1" x14ac:dyDescent="0.15">
      <c r="B640" s="27"/>
      <c r="C640" s="3"/>
      <c r="D640" s="3"/>
    </row>
    <row r="641" spans="2:4" ht="23" customHeight="1" x14ac:dyDescent="0.15">
      <c r="B641" s="27"/>
      <c r="C641" s="3"/>
      <c r="D641" s="3"/>
    </row>
    <row r="642" spans="2:4" ht="23" customHeight="1" x14ac:dyDescent="0.15">
      <c r="B642" s="27"/>
      <c r="C642" s="3"/>
      <c r="D642" s="3"/>
    </row>
    <row r="643" spans="2:4" ht="23" customHeight="1" x14ac:dyDescent="0.15">
      <c r="B643" s="27"/>
      <c r="C643" s="3"/>
      <c r="D643" s="3"/>
    </row>
    <row r="644" spans="2:4" ht="23" customHeight="1" x14ac:dyDescent="0.15">
      <c r="B644" s="27"/>
      <c r="C644" s="3"/>
      <c r="D644" s="3"/>
    </row>
    <row r="645" spans="2:4" ht="23" customHeight="1" x14ac:dyDescent="0.15">
      <c r="B645" s="27"/>
      <c r="C645" s="3"/>
      <c r="D645" s="3"/>
    </row>
    <row r="646" spans="2:4" ht="23" customHeight="1" x14ac:dyDescent="0.15">
      <c r="B646" s="27"/>
      <c r="C646" s="3"/>
      <c r="D646" s="3"/>
    </row>
    <row r="647" spans="2:4" ht="23" customHeight="1" x14ac:dyDescent="0.15">
      <c r="B647" s="27"/>
      <c r="C647" s="3"/>
      <c r="D647" s="3"/>
    </row>
    <row r="648" spans="2:4" ht="23" customHeight="1" x14ac:dyDescent="0.15">
      <c r="B648" s="27"/>
      <c r="C648" s="3"/>
      <c r="D648" s="3"/>
    </row>
    <row r="649" spans="2:4" ht="23" customHeight="1" x14ac:dyDescent="0.15">
      <c r="B649" s="27"/>
      <c r="C649" s="3"/>
      <c r="D649" s="3"/>
    </row>
    <row r="650" spans="2:4" ht="23" customHeight="1" x14ac:dyDescent="0.15">
      <c r="B650" s="27"/>
      <c r="C650" s="3"/>
      <c r="D650" s="3"/>
    </row>
    <row r="651" spans="2:4" ht="23" customHeight="1" x14ac:dyDescent="0.15">
      <c r="B651" s="27"/>
      <c r="C651" s="3"/>
      <c r="D651" s="3"/>
    </row>
    <row r="652" spans="2:4" ht="23" customHeight="1" x14ac:dyDescent="0.15">
      <c r="B652" s="27"/>
      <c r="C652" s="3"/>
      <c r="D652" s="3"/>
    </row>
    <row r="653" spans="2:4" ht="23" customHeight="1" x14ac:dyDescent="0.15">
      <c r="B653" s="27"/>
      <c r="C653" s="3"/>
      <c r="D653" s="3"/>
    </row>
    <row r="654" spans="2:4" ht="23" customHeight="1" x14ac:dyDescent="0.15">
      <c r="B654" s="27"/>
      <c r="C654" s="3"/>
      <c r="D654" s="3"/>
    </row>
    <row r="655" spans="2:4" ht="23" customHeight="1" x14ac:dyDescent="0.15">
      <c r="B655" s="27"/>
      <c r="C655" s="3"/>
      <c r="D655" s="3"/>
    </row>
    <row r="656" spans="2:4" ht="23" customHeight="1" x14ac:dyDescent="0.15">
      <c r="B656" s="27"/>
      <c r="C656" s="3"/>
      <c r="D656" s="3"/>
    </row>
    <row r="657" spans="2:4" ht="23" customHeight="1" x14ac:dyDescent="0.15">
      <c r="B657" s="27"/>
      <c r="C657" s="3"/>
      <c r="D657" s="3"/>
    </row>
    <row r="658" spans="2:4" ht="23" customHeight="1" x14ac:dyDescent="0.15">
      <c r="B658" s="27"/>
      <c r="C658" s="3"/>
      <c r="D658" s="3"/>
    </row>
    <row r="659" spans="2:4" ht="23" customHeight="1" x14ac:dyDescent="0.15">
      <c r="B659" s="27"/>
      <c r="C659" s="3"/>
      <c r="D659" s="3"/>
    </row>
    <row r="660" spans="2:4" ht="23" customHeight="1" x14ac:dyDescent="0.15">
      <c r="B660" s="27"/>
      <c r="C660" s="3"/>
      <c r="D660" s="3"/>
    </row>
    <row r="661" spans="2:4" ht="23" customHeight="1" x14ac:dyDescent="0.15">
      <c r="B661" s="27"/>
      <c r="C661" s="3"/>
      <c r="D661" s="3"/>
    </row>
    <row r="662" spans="2:4" ht="23" customHeight="1" x14ac:dyDescent="0.15">
      <c r="B662" s="27"/>
      <c r="C662" s="3"/>
      <c r="D662" s="3"/>
    </row>
    <row r="663" spans="2:4" ht="23" customHeight="1" x14ac:dyDescent="0.15">
      <c r="B663" s="27"/>
      <c r="C663" s="3"/>
      <c r="D663" s="3"/>
    </row>
    <row r="664" spans="2:4" ht="23" customHeight="1" x14ac:dyDescent="0.15">
      <c r="B664" s="27"/>
      <c r="C664" s="3"/>
      <c r="D664" s="3"/>
    </row>
    <row r="665" spans="2:4" ht="23" customHeight="1" x14ac:dyDescent="0.15">
      <c r="B665" s="27"/>
      <c r="C665" s="3"/>
      <c r="D665" s="3"/>
    </row>
    <row r="666" spans="2:4" ht="23" customHeight="1" x14ac:dyDescent="0.15">
      <c r="B666" s="27"/>
      <c r="C666" s="3"/>
      <c r="D666" s="3"/>
    </row>
    <row r="667" spans="2:4" ht="23" customHeight="1" x14ac:dyDescent="0.15">
      <c r="B667" s="27"/>
      <c r="C667" s="3"/>
      <c r="D667" s="3"/>
    </row>
    <row r="668" spans="2:4" ht="23" customHeight="1" x14ac:dyDescent="0.15">
      <c r="B668" s="27"/>
      <c r="C668" s="3"/>
      <c r="D668" s="3"/>
    </row>
    <row r="669" spans="2:4" ht="23" customHeight="1" x14ac:dyDescent="0.15">
      <c r="B669" s="27"/>
      <c r="C669" s="3"/>
      <c r="D669" s="3"/>
    </row>
    <row r="670" spans="2:4" ht="23" customHeight="1" x14ac:dyDescent="0.15">
      <c r="B670" s="27"/>
      <c r="C670" s="3"/>
      <c r="D670" s="3"/>
    </row>
    <row r="671" spans="2:4" ht="23" customHeight="1" x14ac:dyDescent="0.15">
      <c r="B671" s="27"/>
      <c r="C671" s="3"/>
      <c r="D671" s="3"/>
    </row>
    <row r="672" spans="2:4" ht="23" customHeight="1" x14ac:dyDescent="0.15">
      <c r="B672" s="27"/>
      <c r="C672" s="3"/>
      <c r="D672" s="3"/>
    </row>
    <row r="673" spans="2:4" ht="23" customHeight="1" x14ac:dyDescent="0.15">
      <c r="B673" s="27"/>
      <c r="C673" s="3"/>
      <c r="D673" s="3"/>
    </row>
    <row r="674" spans="2:4" ht="23" customHeight="1" x14ac:dyDescent="0.15">
      <c r="B674" s="27"/>
      <c r="C674" s="3"/>
      <c r="D674" s="3"/>
    </row>
    <row r="675" spans="2:4" ht="23" customHeight="1" x14ac:dyDescent="0.15">
      <c r="B675" s="27"/>
      <c r="C675" s="3"/>
      <c r="D675" s="3"/>
    </row>
    <row r="676" spans="2:4" ht="23" customHeight="1" x14ac:dyDescent="0.15">
      <c r="B676" s="27"/>
      <c r="C676" s="3"/>
      <c r="D676" s="3"/>
    </row>
    <row r="677" spans="2:4" ht="23" customHeight="1" x14ac:dyDescent="0.15">
      <c r="B677" s="27"/>
      <c r="C677" s="3"/>
      <c r="D677" s="3"/>
    </row>
    <row r="678" spans="2:4" ht="23" customHeight="1" x14ac:dyDescent="0.15">
      <c r="B678" s="27"/>
      <c r="C678" s="3"/>
      <c r="D678" s="3"/>
    </row>
    <row r="679" spans="2:4" ht="23" customHeight="1" x14ac:dyDescent="0.15">
      <c r="B679" s="27"/>
      <c r="C679" s="3"/>
      <c r="D679" s="3"/>
    </row>
    <row r="680" spans="2:4" ht="23" customHeight="1" x14ac:dyDescent="0.15">
      <c r="B680" s="27"/>
      <c r="C680" s="3"/>
      <c r="D680" s="3"/>
    </row>
    <row r="681" spans="2:4" ht="23" customHeight="1" x14ac:dyDescent="0.15">
      <c r="B681" s="27"/>
      <c r="C681" s="3"/>
      <c r="D681" s="3"/>
    </row>
    <row r="682" spans="2:4" ht="23" customHeight="1" x14ac:dyDescent="0.15">
      <c r="B682" s="27"/>
      <c r="C682" s="3"/>
      <c r="D682" s="3"/>
    </row>
    <row r="683" spans="2:4" ht="23" customHeight="1" x14ac:dyDescent="0.15">
      <c r="B683" s="27"/>
      <c r="C683" s="3"/>
      <c r="D683" s="3"/>
    </row>
    <row r="684" spans="2:4" ht="23" customHeight="1" x14ac:dyDescent="0.15">
      <c r="B684" s="27"/>
      <c r="C684" s="3"/>
      <c r="D684" s="3"/>
    </row>
    <row r="685" spans="2:4" ht="23" customHeight="1" x14ac:dyDescent="0.15">
      <c r="B685" s="27"/>
      <c r="C685" s="3"/>
      <c r="D685" s="3"/>
    </row>
    <row r="686" spans="2:4" ht="23" customHeight="1" x14ac:dyDescent="0.15">
      <c r="B686" s="27"/>
      <c r="C686" s="3"/>
      <c r="D686" s="3"/>
    </row>
    <row r="687" spans="2:4" ht="23" customHeight="1" x14ac:dyDescent="0.15">
      <c r="B687" s="27"/>
      <c r="C687" s="3"/>
      <c r="D687" s="3"/>
    </row>
    <row r="688" spans="2:4" ht="23" customHeight="1" x14ac:dyDescent="0.15">
      <c r="B688" s="27"/>
      <c r="C688" s="3"/>
      <c r="D688" s="3"/>
    </row>
    <row r="689" spans="2:4" ht="23" customHeight="1" x14ac:dyDescent="0.15">
      <c r="B689" s="27"/>
      <c r="C689" s="3"/>
      <c r="D689" s="3"/>
    </row>
    <row r="690" spans="2:4" ht="23" customHeight="1" x14ac:dyDescent="0.15">
      <c r="B690" s="27"/>
      <c r="C690" s="3"/>
      <c r="D690" s="3"/>
    </row>
    <row r="691" spans="2:4" ht="23" customHeight="1" x14ac:dyDescent="0.15">
      <c r="B691" s="27"/>
      <c r="C691" s="3"/>
      <c r="D691" s="3"/>
    </row>
    <row r="692" spans="2:4" ht="23" customHeight="1" x14ac:dyDescent="0.15">
      <c r="B692" s="27"/>
      <c r="C692" s="3"/>
      <c r="D692" s="3"/>
    </row>
    <row r="693" spans="2:4" ht="23" customHeight="1" x14ac:dyDescent="0.15">
      <c r="B693" s="27"/>
      <c r="C693" s="3"/>
      <c r="D693" s="3"/>
    </row>
    <row r="694" spans="2:4" ht="23" customHeight="1" x14ac:dyDescent="0.15">
      <c r="B694" s="27"/>
      <c r="C694" s="3"/>
      <c r="D694" s="3"/>
    </row>
    <row r="695" spans="2:4" ht="23" customHeight="1" x14ac:dyDescent="0.15">
      <c r="B695" s="27"/>
      <c r="C695" s="3"/>
      <c r="D695" s="3"/>
    </row>
    <row r="696" spans="2:4" ht="23" customHeight="1" x14ac:dyDescent="0.15">
      <c r="B696" s="27"/>
      <c r="C696" s="3"/>
      <c r="D696" s="3"/>
    </row>
    <row r="697" spans="2:4" ht="23" customHeight="1" x14ac:dyDescent="0.15">
      <c r="B697" s="27"/>
      <c r="C697" s="3"/>
      <c r="D697" s="3"/>
    </row>
    <row r="698" spans="2:4" ht="23" customHeight="1" x14ac:dyDescent="0.15">
      <c r="B698" s="27"/>
      <c r="C698" s="3"/>
      <c r="D698" s="3"/>
    </row>
    <row r="699" spans="2:4" ht="23" customHeight="1" x14ac:dyDescent="0.15">
      <c r="B699" s="27"/>
      <c r="C699" s="3"/>
      <c r="D699" s="3"/>
    </row>
    <row r="700" spans="2:4" ht="23" customHeight="1" x14ac:dyDescent="0.15">
      <c r="B700" s="27"/>
      <c r="C700" s="3"/>
      <c r="D700" s="3"/>
    </row>
    <row r="701" spans="2:4" ht="23" customHeight="1" x14ac:dyDescent="0.15">
      <c r="B701" s="27"/>
      <c r="C701" s="3"/>
      <c r="D701" s="3"/>
    </row>
    <row r="702" spans="2:4" ht="23" customHeight="1" x14ac:dyDescent="0.15">
      <c r="B702" s="27"/>
      <c r="C702" s="3"/>
      <c r="D702" s="3"/>
    </row>
    <row r="703" spans="2:4" ht="23" customHeight="1" x14ac:dyDescent="0.15">
      <c r="B703" s="27"/>
      <c r="C703" s="3"/>
      <c r="D703" s="3"/>
    </row>
    <row r="704" spans="2:4" ht="23" customHeight="1" x14ac:dyDescent="0.15">
      <c r="B704" s="27"/>
      <c r="C704" s="3"/>
      <c r="D704" s="3"/>
    </row>
    <row r="705" spans="2:4" ht="23" customHeight="1" x14ac:dyDescent="0.15">
      <c r="B705" s="27"/>
      <c r="C705" s="3"/>
      <c r="D705" s="3"/>
    </row>
    <row r="706" spans="2:4" ht="23" customHeight="1" x14ac:dyDescent="0.15">
      <c r="B706" s="27"/>
      <c r="C706" s="3"/>
      <c r="D706" s="3"/>
    </row>
    <row r="707" spans="2:4" ht="23" customHeight="1" x14ac:dyDescent="0.15">
      <c r="B707" s="27"/>
      <c r="C707" s="3"/>
      <c r="D707" s="3"/>
    </row>
    <row r="708" spans="2:4" ht="23" customHeight="1" x14ac:dyDescent="0.15">
      <c r="B708" s="27"/>
      <c r="C708" s="3"/>
      <c r="D708" s="3"/>
    </row>
    <row r="709" spans="2:4" ht="23" customHeight="1" x14ac:dyDescent="0.15">
      <c r="B709" s="27"/>
      <c r="C709" s="3"/>
      <c r="D709" s="3"/>
    </row>
    <row r="710" spans="2:4" ht="23" customHeight="1" x14ac:dyDescent="0.15">
      <c r="B710" s="27"/>
      <c r="C710" s="3"/>
      <c r="D710" s="3"/>
    </row>
    <row r="711" spans="2:4" ht="23" customHeight="1" x14ac:dyDescent="0.15">
      <c r="B711" s="27"/>
      <c r="C711" s="3"/>
      <c r="D711" s="3"/>
    </row>
    <row r="712" spans="2:4" ht="23" customHeight="1" x14ac:dyDescent="0.15">
      <c r="B712" s="27"/>
      <c r="C712" s="3"/>
      <c r="D712" s="3"/>
    </row>
    <row r="713" spans="2:4" ht="23" customHeight="1" x14ac:dyDescent="0.15">
      <c r="B713" s="27"/>
      <c r="C713" s="3"/>
      <c r="D713" s="3"/>
    </row>
    <row r="714" spans="2:4" ht="23" customHeight="1" x14ac:dyDescent="0.15">
      <c r="B714" s="27"/>
      <c r="C714" s="3"/>
      <c r="D714" s="3"/>
    </row>
    <row r="715" spans="2:4" ht="23" customHeight="1" x14ac:dyDescent="0.15">
      <c r="B715" s="27"/>
      <c r="C715" s="3"/>
      <c r="D715" s="3"/>
    </row>
    <row r="716" spans="2:4" ht="23" customHeight="1" x14ac:dyDescent="0.15">
      <c r="B716" s="27"/>
      <c r="C716" s="3"/>
      <c r="D716" s="3"/>
    </row>
    <row r="717" spans="2:4" ht="23" customHeight="1" x14ac:dyDescent="0.15">
      <c r="B717" s="27"/>
      <c r="C717" s="3"/>
      <c r="D717" s="3"/>
    </row>
    <row r="718" spans="2:4" ht="23" customHeight="1" x14ac:dyDescent="0.15">
      <c r="B718" s="27"/>
      <c r="C718" s="3"/>
      <c r="D718" s="3"/>
    </row>
    <row r="719" spans="2:4" ht="23" customHeight="1" x14ac:dyDescent="0.15">
      <c r="B719" s="27"/>
      <c r="C719" s="3"/>
      <c r="D719" s="3"/>
    </row>
    <row r="720" spans="2:4" ht="23" customHeight="1" x14ac:dyDescent="0.15">
      <c r="B720" s="27"/>
      <c r="C720" s="3"/>
      <c r="D720" s="3"/>
    </row>
    <row r="721" spans="2:4" ht="23" customHeight="1" x14ac:dyDescent="0.15">
      <c r="B721" s="27"/>
      <c r="C721" s="3"/>
      <c r="D721" s="3"/>
    </row>
    <row r="722" spans="2:4" ht="23" customHeight="1" x14ac:dyDescent="0.15">
      <c r="B722" s="27"/>
      <c r="C722" s="3"/>
      <c r="D722" s="3"/>
    </row>
    <row r="723" spans="2:4" ht="23" customHeight="1" x14ac:dyDescent="0.15">
      <c r="B723" s="27"/>
      <c r="C723" s="3"/>
      <c r="D723" s="3"/>
    </row>
    <row r="724" spans="2:4" ht="23" customHeight="1" x14ac:dyDescent="0.15">
      <c r="B724" s="27"/>
      <c r="C724" s="3"/>
      <c r="D724" s="3"/>
    </row>
    <row r="725" spans="2:4" ht="23" customHeight="1" x14ac:dyDescent="0.15">
      <c r="B725" s="27"/>
      <c r="C725" s="3"/>
      <c r="D725" s="3"/>
    </row>
    <row r="726" spans="2:4" ht="23" customHeight="1" x14ac:dyDescent="0.15">
      <c r="B726" s="27"/>
      <c r="C726" s="3"/>
      <c r="D726" s="3"/>
    </row>
    <row r="727" spans="2:4" ht="23" customHeight="1" x14ac:dyDescent="0.15">
      <c r="B727" s="27"/>
      <c r="C727" s="3"/>
      <c r="D727" s="3"/>
    </row>
    <row r="728" spans="2:4" ht="23" customHeight="1" x14ac:dyDescent="0.15">
      <c r="B728" s="27"/>
      <c r="C728" s="3"/>
      <c r="D728" s="3"/>
    </row>
    <row r="729" spans="2:4" ht="23" customHeight="1" x14ac:dyDescent="0.15">
      <c r="B729" s="27"/>
      <c r="C729" s="3"/>
      <c r="D729" s="3"/>
    </row>
    <row r="730" spans="2:4" ht="23" customHeight="1" x14ac:dyDescent="0.15">
      <c r="B730" s="27"/>
      <c r="C730" s="3"/>
      <c r="D730" s="3"/>
    </row>
    <row r="731" spans="2:4" ht="23" customHeight="1" x14ac:dyDescent="0.15">
      <c r="B731" s="27"/>
      <c r="C731" s="3"/>
      <c r="D731" s="3"/>
    </row>
    <row r="732" spans="2:4" ht="23" customHeight="1" x14ac:dyDescent="0.15">
      <c r="B732" s="27"/>
      <c r="C732" s="3"/>
      <c r="D732" s="3"/>
    </row>
    <row r="733" spans="2:4" ht="23" customHeight="1" x14ac:dyDescent="0.15">
      <c r="B733" s="27"/>
      <c r="C733" s="3"/>
      <c r="D733" s="3"/>
    </row>
    <row r="734" spans="2:4" ht="23" customHeight="1" x14ac:dyDescent="0.15">
      <c r="B734" s="27"/>
      <c r="C734" s="3"/>
      <c r="D734" s="3"/>
    </row>
    <row r="735" spans="2:4" ht="23" customHeight="1" x14ac:dyDescent="0.15">
      <c r="B735" s="27"/>
      <c r="C735" s="3"/>
      <c r="D735" s="3"/>
    </row>
    <row r="736" spans="2:4" ht="23" customHeight="1" x14ac:dyDescent="0.15">
      <c r="B736" s="27"/>
      <c r="C736" s="3"/>
      <c r="D736" s="3"/>
    </row>
    <row r="737" spans="2:4" ht="23" customHeight="1" x14ac:dyDescent="0.15">
      <c r="B737" s="27"/>
      <c r="C737" s="3"/>
      <c r="D737" s="3"/>
    </row>
    <row r="738" spans="2:4" ht="23" customHeight="1" x14ac:dyDescent="0.15">
      <c r="B738" s="27"/>
      <c r="C738" s="3"/>
      <c r="D738" s="3"/>
    </row>
    <row r="739" spans="2:4" ht="23" customHeight="1" x14ac:dyDescent="0.15">
      <c r="B739" s="27"/>
      <c r="C739" s="3"/>
      <c r="D739" s="3"/>
    </row>
    <row r="740" spans="2:4" ht="23" customHeight="1" x14ac:dyDescent="0.15">
      <c r="B740" s="27"/>
      <c r="C740" s="3"/>
      <c r="D740" s="3"/>
    </row>
    <row r="741" spans="2:4" ht="23" customHeight="1" x14ac:dyDescent="0.15">
      <c r="B741" s="27"/>
      <c r="C741" s="3"/>
      <c r="D741" s="3"/>
    </row>
    <row r="742" spans="2:4" ht="23" customHeight="1" x14ac:dyDescent="0.15">
      <c r="B742" s="27"/>
      <c r="C742" s="3"/>
      <c r="D742" s="3"/>
    </row>
    <row r="743" spans="2:4" ht="23" customHeight="1" x14ac:dyDescent="0.15">
      <c r="B743" s="27"/>
      <c r="C743" s="3"/>
      <c r="D743" s="3"/>
    </row>
    <row r="744" spans="2:4" ht="23" customHeight="1" x14ac:dyDescent="0.15">
      <c r="B744" s="27"/>
      <c r="C744" s="3"/>
      <c r="D744" s="3"/>
    </row>
    <row r="745" spans="2:4" ht="23" customHeight="1" x14ac:dyDescent="0.15">
      <c r="B745" s="27"/>
      <c r="C745" s="3"/>
      <c r="D745" s="3"/>
    </row>
    <row r="746" spans="2:4" ht="23" customHeight="1" x14ac:dyDescent="0.15">
      <c r="B746" s="27"/>
      <c r="C746" s="3"/>
      <c r="D746" s="3"/>
    </row>
    <row r="747" spans="2:4" ht="23" customHeight="1" x14ac:dyDescent="0.15">
      <c r="B747" s="27"/>
      <c r="C747" s="3"/>
      <c r="D747" s="3"/>
    </row>
    <row r="748" spans="2:4" ht="23" customHeight="1" x14ac:dyDescent="0.15">
      <c r="B748" s="27"/>
      <c r="C748" s="3"/>
      <c r="D748" s="3"/>
    </row>
    <row r="749" spans="2:4" ht="23" customHeight="1" x14ac:dyDescent="0.15">
      <c r="B749" s="27"/>
      <c r="C749" s="3"/>
      <c r="D749" s="3"/>
    </row>
    <row r="750" spans="2:4" ht="23" customHeight="1" x14ac:dyDescent="0.15">
      <c r="B750" s="27"/>
      <c r="C750" s="3"/>
      <c r="D750" s="3"/>
    </row>
    <row r="751" spans="2:4" ht="23" customHeight="1" x14ac:dyDescent="0.15">
      <c r="B751" s="27"/>
      <c r="C751" s="3"/>
      <c r="D751" s="3"/>
    </row>
    <row r="752" spans="2:4" ht="23" customHeight="1" x14ac:dyDescent="0.15">
      <c r="B752" s="27"/>
      <c r="C752" s="3"/>
      <c r="D752" s="3"/>
    </row>
    <row r="753" spans="2:4" ht="23" customHeight="1" x14ac:dyDescent="0.15">
      <c r="B753" s="27"/>
      <c r="C753" s="3"/>
      <c r="D753" s="3"/>
    </row>
    <row r="754" spans="2:4" ht="23" customHeight="1" x14ac:dyDescent="0.15">
      <c r="B754" s="27"/>
      <c r="C754" s="3"/>
      <c r="D754" s="3"/>
    </row>
    <row r="755" spans="2:4" ht="23" customHeight="1" x14ac:dyDescent="0.15">
      <c r="B755" s="27"/>
      <c r="C755" s="3"/>
      <c r="D755" s="3"/>
    </row>
    <row r="756" spans="2:4" ht="23" customHeight="1" x14ac:dyDescent="0.15">
      <c r="B756" s="27"/>
      <c r="C756" s="3"/>
      <c r="D756" s="3"/>
    </row>
    <row r="757" spans="2:4" ht="23" customHeight="1" x14ac:dyDescent="0.15">
      <c r="B757" s="27"/>
      <c r="C757" s="3"/>
      <c r="D757" s="3"/>
    </row>
    <row r="758" spans="2:4" ht="23" customHeight="1" x14ac:dyDescent="0.15">
      <c r="B758" s="27"/>
      <c r="C758" s="3"/>
      <c r="D758" s="3"/>
    </row>
    <row r="759" spans="2:4" ht="23" customHeight="1" x14ac:dyDescent="0.15">
      <c r="B759" s="27"/>
      <c r="C759" s="3"/>
      <c r="D759" s="3"/>
    </row>
    <row r="760" spans="2:4" ht="23" customHeight="1" x14ac:dyDescent="0.15">
      <c r="B760" s="27"/>
      <c r="C760" s="3"/>
      <c r="D760" s="3"/>
    </row>
    <row r="761" spans="2:4" ht="23" customHeight="1" x14ac:dyDescent="0.15">
      <c r="B761" s="27"/>
      <c r="C761" s="3"/>
      <c r="D761" s="3"/>
    </row>
    <row r="762" spans="2:4" ht="23" customHeight="1" x14ac:dyDescent="0.15">
      <c r="B762" s="27"/>
      <c r="C762" s="3"/>
      <c r="D762" s="3"/>
    </row>
    <row r="763" spans="2:4" ht="23" customHeight="1" x14ac:dyDescent="0.15">
      <c r="B763" s="27"/>
      <c r="C763" s="3"/>
      <c r="D763" s="3"/>
    </row>
    <row r="764" spans="2:4" ht="23" customHeight="1" x14ac:dyDescent="0.15">
      <c r="B764" s="27"/>
      <c r="C764" s="3"/>
      <c r="D764" s="3"/>
    </row>
    <row r="765" spans="2:4" ht="23" customHeight="1" x14ac:dyDescent="0.15">
      <c r="B765" s="27"/>
      <c r="C765" s="3"/>
      <c r="D765" s="3"/>
    </row>
    <row r="766" spans="2:4" ht="23" customHeight="1" x14ac:dyDescent="0.15">
      <c r="B766" s="27"/>
      <c r="C766" s="3"/>
      <c r="D766" s="3"/>
    </row>
    <row r="767" spans="2:4" ht="23" customHeight="1" x14ac:dyDescent="0.15">
      <c r="B767" s="27"/>
      <c r="C767" s="3"/>
      <c r="D767" s="3"/>
    </row>
    <row r="768" spans="2:4" ht="23" customHeight="1" x14ac:dyDescent="0.15">
      <c r="B768" s="27"/>
      <c r="C768" s="3"/>
      <c r="D768" s="3"/>
    </row>
    <row r="769" spans="2:4" ht="23" customHeight="1" x14ac:dyDescent="0.15">
      <c r="B769" s="27"/>
      <c r="C769" s="3"/>
      <c r="D769" s="3"/>
    </row>
    <row r="770" spans="2:4" ht="23" customHeight="1" x14ac:dyDescent="0.15">
      <c r="B770" s="27"/>
      <c r="C770" s="3"/>
      <c r="D770" s="3"/>
    </row>
    <row r="771" spans="2:4" ht="23" customHeight="1" x14ac:dyDescent="0.15">
      <c r="B771" s="27"/>
      <c r="C771" s="3"/>
      <c r="D771" s="3"/>
    </row>
    <row r="772" spans="2:4" ht="23" customHeight="1" x14ac:dyDescent="0.15">
      <c r="B772" s="27"/>
      <c r="C772" s="3"/>
      <c r="D772" s="3"/>
    </row>
    <row r="773" spans="2:4" ht="23" customHeight="1" x14ac:dyDescent="0.15">
      <c r="B773" s="27"/>
      <c r="C773" s="3"/>
      <c r="D773" s="3"/>
    </row>
    <row r="774" spans="2:4" ht="23" customHeight="1" x14ac:dyDescent="0.15">
      <c r="B774" s="27"/>
      <c r="C774" s="3"/>
      <c r="D774" s="3"/>
    </row>
    <row r="775" spans="2:4" ht="23" customHeight="1" x14ac:dyDescent="0.15">
      <c r="B775" s="27"/>
      <c r="C775" s="3"/>
      <c r="D775" s="3"/>
    </row>
    <row r="776" spans="2:4" ht="23" customHeight="1" x14ac:dyDescent="0.15">
      <c r="B776" s="27"/>
      <c r="C776" s="3"/>
      <c r="D776" s="3"/>
    </row>
    <row r="777" spans="2:4" ht="23" customHeight="1" x14ac:dyDescent="0.15">
      <c r="B777" s="27"/>
      <c r="C777" s="3"/>
      <c r="D777" s="3"/>
    </row>
    <row r="778" spans="2:4" ht="23" customHeight="1" x14ac:dyDescent="0.15">
      <c r="B778" s="27"/>
      <c r="C778" s="3"/>
      <c r="D778" s="3"/>
    </row>
    <row r="779" spans="2:4" ht="23" customHeight="1" x14ac:dyDescent="0.15">
      <c r="B779" s="27"/>
      <c r="C779" s="3"/>
      <c r="D779" s="3"/>
    </row>
    <row r="780" spans="2:4" ht="23" customHeight="1" x14ac:dyDescent="0.15">
      <c r="B780" s="27"/>
      <c r="C780" s="3"/>
      <c r="D780" s="3"/>
    </row>
    <row r="781" spans="2:4" ht="23" customHeight="1" x14ac:dyDescent="0.15">
      <c r="B781" s="27"/>
      <c r="C781" s="3"/>
      <c r="D781" s="3"/>
    </row>
    <row r="782" spans="2:4" ht="23" customHeight="1" x14ac:dyDescent="0.15">
      <c r="B782" s="27"/>
      <c r="C782" s="3"/>
      <c r="D782" s="3"/>
    </row>
    <row r="783" spans="2:4" ht="23" customHeight="1" x14ac:dyDescent="0.15">
      <c r="B783" s="27"/>
      <c r="C783" s="3"/>
      <c r="D783" s="3"/>
    </row>
    <row r="784" spans="2:4" ht="23" customHeight="1" x14ac:dyDescent="0.15">
      <c r="B784" s="27"/>
      <c r="C784" s="3"/>
      <c r="D784" s="3"/>
    </row>
    <row r="785" spans="2:4" ht="23" customHeight="1" x14ac:dyDescent="0.15">
      <c r="B785" s="27"/>
      <c r="C785" s="3"/>
      <c r="D785" s="3"/>
    </row>
    <row r="786" spans="2:4" ht="23" customHeight="1" x14ac:dyDescent="0.15">
      <c r="B786" s="27"/>
      <c r="C786" s="3"/>
      <c r="D786" s="3"/>
    </row>
    <row r="787" spans="2:4" ht="23" customHeight="1" x14ac:dyDescent="0.15">
      <c r="B787" s="27"/>
      <c r="C787" s="3"/>
      <c r="D787" s="3"/>
    </row>
    <row r="788" spans="2:4" ht="23" customHeight="1" x14ac:dyDescent="0.15">
      <c r="B788" s="27"/>
      <c r="C788" s="3"/>
      <c r="D788" s="3"/>
    </row>
    <row r="789" spans="2:4" ht="23" customHeight="1" x14ac:dyDescent="0.15">
      <c r="B789" s="27"/>
      <c r="C789" s="3"/>
      <c r="D789" s="3"/>
    </row>
    <row r="790" spans="2:4" ht="23" customHeight="1" x14ac:dyDescent="0.15">
      <c r="B790" s="27"/>
      <c r="C790" s="3"/>
      <c r="D790" s="3"/>
    </row>
    <row r="791" spans="2:4" ht="23" customHeight="1" x14ac:dyDescent="0.15">
      <c r="B791" s="27"/>
      <c r="C791" s="3"/>
      <c r="D791" s="3"/>
    </row>
    <row r="792" spans="2:4" ht="23" customHeight="1" x14ac:dyDescent="0.15">
      <c r="B792" s="27"/>
      <c r="C792" s="3"/>
      <c r="D792" s="3"/>
    </row>
    <row r="793" spans="2:4" ht="23" customHeight="1" x14ac:dyDescent="0.15">
      <c r="B793" s="27"/>
      <c r="C793" s="3"/>
      <c r="D793" s="3"/>
    </row>
    <row r="794" spans="2:4" ht="23" customHeight="1" x14ac:dyDescent="0.15">
      <c r="B794" s="27"/>
      <c r="C794" s="3"/>
      <c r="D794" s="3"/>
    </row>
    <row r="795" spans="2:4" ht="23" customHeight="1" x14ac:dyDescent="0.15">
      <c r="B795" s="27"/>
      <c r="C795" s="3"/>
      <c r="D795" s="3"/>
    </row>
    <row r="796" spans="2:4" ht="23" customHeight="1" x14ac:dyDescent="0.15">
      <c r="B796" s="27"/>
      <c r="C796" s="3"/>
      <c r="D796" s="3"/>
    </row>
    <row r="797" spans="2:4" ht="23" customHeight="1" x14ac:dyDescent="0.15">
      <c r="B797" s="27"/>
      <c r="C797" s="3"/>
      <c r="D797" s="3"/>
    </row>
    <row r="798" spans="2:4" ht="23" customHeight="1" x14ac:dyDescent="0.15">
      <c r="B798" s="27"/>
      <c r="C798" s="3"/>
      <c r="D798" s="3"/>
    </row>
    <row r="799" spans="2:4" ht="23" customHeight="1" x14ac:dyDescent="0.15">
      <c r="B799" s="27"/>
      <c r="C799" s="3"/>
      <c r="D799" s="3"/>
    </row>
    <row r="800" spans="2:4" ht="23" customHeight="1" x14ac:dyDescent="0.15">
      <c r="B800" s="27"/>
      <c r="C800" s="3"/>
      <c r="D800" s="3"/>
    </row>
    <row r="801" spans="2:4" ht="23" customHeight="1" x14ac:dyDescent="0.15">
      <c r="B801" s="27"/>
      <c r="C801" s="3"/>
      <c r="D801" s="3"/>
    </row>
    <row r="802" spans="2:4" ht="23" customHeight="1" x14ac:dyDescent="0.15">
      <c r="B802" s="27"/>
      <c r="C802" s="3"/>
      <c r="D802" s="3"/>
    </row>
    <row r="803" spans="2:4" ht="23" customHeight="1" x14ac:dyDescent="0.15">
      <c r="B803" s="27"/>
      <c r="C803" s="3"/>
      <c r="D803" s="3"/>
    </row>
    <row r="804" spans="2:4" ht="23" customHeight="1" x14ac:dyDescent="0.15">
      <c r="B804" s="27"/>
      <c r="C804" s="3"/>
      <c r="D804" s="3"/>
    </row>
    <row r="805" spans="2:4" ht="23" customHeight="1" x14ac:dyDescent="0.15">
      <c r="B805" s="27"/>
      <c r="C805" s="3"/>
      <c r="D805" s="3"/>
    </row>
    <row r="806" spans="2:4" ht="23" customHeight="1" x14ac:dyDescent="0.15">
      <c r="B806" s="27"/>
      <c r="C806" s="3"/>
      <c r="D806" s="3"/>
    </row>
    <row r="807" spans="2:4" ht="23" customHeight="1" x14ac:dyDescent="0.15">
      <c r="B807" s="27"/>
      <c r="C807" s="3"/>
      <c r="D807" s="3"/>
    </row>
    <row r="808" spans="2:4" ht="23" customHeight="1" x14ac:dyDescent="0.15">
      <c r="B808" s="27"/>
      <c r="C808" s="3"/>
      <c r="D808" s="3"/>
    </row>
    <row r="809" spans="2:4" ht="23" customHeight="1" x14ac:dyDescent="0.15">
      <c r="B809" s="27"/>
      <c r="C809" s="3"/>
      <c r="D809" s="3"/>
    </row>
    <row r="810" spans="2:4" ht="23" customHeight="1" x14ac:dyDescent="0.15">
      <c r="B810" s="27"/>
      <c r="C810" s="3"/>
      <c r="D810" s="3"/>
    </row>
    <row r="811" spans="2:4" ht="23" customHeight="1" x14ac:dyDescent="0.15">
      <c r="B811" s="27"/>
      <c r="C811" s="3"/>
      <c r="D811" s="3"/>
    </row>
    <row r="812" spans="2:4" ht="23" customHeight="1" x14ac:dyDescent="0.15">
      <c r="B812" s="27"/>
      <c r="C812" s="3"/>
      <c r="D812" s="3"/>
    </row>
    <row r="813" spans="2:4" ht="23" customHeight="1" x14ac:dyDescent="0.15">
      <c r="B813" s="27"/>
      <c r="C813" s="3"/>
      <c r="D813" s="3"/>
    </row>
    <row r="814" spans="2:4" ht="23" customHeight="1" x14ac:dyDescent="0.15">
      <c r="B814" s="27"/>
      <c r="C814" s="3"/>
      <c r="D814" s="3"/>
    </row>
    <row r="815" spans="2:4" ht="23" customHeight="1" x14ac:dyDescent="0.15">
      <c r="B815" s="27"/>
      <c r="C815" s="3"/>
      <c r="D815" s="3"/>
    </row>
    <row r="816" spans="2:4" ht="23" customHeight="1" x14ac:dyDescent="0.15">
      <c r="B816" s="27"/>
      <c r="C816" s="3"/>
      <c r="D816" s="3"/>
    </row>
    <row r="817" spans="2:4" ht="23" customHeight="1" x14ac:dyDescent="0.15">
      <c r="B817" s="27"/>
      <c r="C817" s="3"/>
      <c r="D817" s="3"/>
    </row>
    <row r="818" spans="2:4" ht="23" customHeight="1" x14ac:dyDescent="0.15">
      <c r="B818" s="27"/>
      <c r="C818" s="3"/>
      <c r="D818" s="3"/>
    </row>
    <row r="819" spans="2:4" ht="23" customHeight="1" x14ac:dyDescent="0.15">
      <c r="B819" s="27"/>
      <c r="C819" s="3"/>
      <c r="D819" s="3"/>
    </row>
    <row r="820" spans="2:4" ht="23" customHeight="1" x14ac:dyDescent="0.15">
      <c r="B820" s="27"/>
      <c r="C820" s="3"/>
      <c r="D820" s="3"/>
    </row>
    <row r="821" spans="2:4" ht="23" customHeight="1" x14ac:dyDescent="0.15">
      <c r="B821" s="27"/>
      <c r="C821" s="3"/>
      <c r="D821" s="3"/>
    </row>
    <row r="822" spans="2:4" ht="23" customHeight="1" x14ac:dyDescent="0.15">
      <c r="B822" s="27"/>
      <c r="C822" s="3"/>
      <c r="D822" s="3"/>
    </row>
    <row r="823" spans="2:4" ht="23" customHeight="1" x14ac:dyDescent="0.15">
      <c r="B823" s="27"/>
      <c r="C823" s="3"/>
      <c r="D823" s="3"/>
    </row>
    <row r="824" spans="2:4" ht="23" customHeight="1" x14ac:dyDescent="0.15">
      <c r="B824" s="27"/>
      <c r="C824" s="3"/>
      <c r="D824" s="3"/>
    </row>
    <row r="825" spans="2:4" ht="23" customHeight="1" x14ac:dyDescent="0.15">
      <c r="B825" s="27"/>
      <c r="C825" s="3"/>
      <c r="D825" s="3"/>
    </row>
    <row r="826" spans="2:4" ht="23" customHeight="1" x14ac:dyDescent="0.15">
      <c r="B826" s="27"/>
      <c r="C826" s="3"/>
      <c r="D826" s="3"/>
    </row>
    <row r="827" spans="2:4" ht="23" customHeight="1" x14ac:dyDescent="0.15">
      <c r="B827" s="27"/>
      <c r="C827" s="3"/>
      <c r="D827" s="3"/>
    </row>
    <row r="828" spans="2:4" ht="23" customHeight="1" x14ac:dyDescent="0.15">
      <c r="B828" s="27"/>
      <c r="C828" s="3"/>
      <c r="D828" s="3"/>
    </row>
    <row r="829" spans="2:4" ht="23" customHeight="1" x14ac:dyDescent="0.15">
      <c r="B829" s="27"/>
      <c r="C829" s="3"/>
      <c r="D829" s="3"/>
    </row>
    <row r="830" spans="2:4" ht="23" customHeight="1" x14ac:dyDescent="0.15">
      <c r="B830" s="27"/>
      <c r="C830" s="3"/>
      <c r="D830" s="3"/>
    </row>
    <row r="831" spans="2:4" ht="23" customHeight="1" x14ac:dyDescent="0.15">
      <c r="B831" s="27"/>
      <c r="C831" s="3"/>
      <c r="D831" s="3"/>
    </row>
    <row r="832" spans="2:4" ht="23" customHeight="1" x14ac:dyDescent="0.15">
      <c r="B832" s="27"/>
      <c r="C832" s="3"/>
      <c r="D832" s="3"/>
    </row>
    <row r="833" spans="2:4" ht="23" customHeight="1" x14ac:dyDescent="0.15">
      <c r="B833" s="27"/>
      <c r="C833" s="3"/>
      <c r="D833" s="3"/>
    </row>
    <row r="834" spans="2:4" ht="23" customHeight="1" x14ac:dyDescent="0.15">
      <c r="B834" s="27"/>
      <c r="C834" s="3"/>
      <c r="D834" s="3"/>
    </row>
    <row r="835" spans="2:4" ht="23" customHeight="1" x14ac:dyDescent="0.15">
      <c r="B835" s="27"/>
      <c r="C835" s="3"/>
      <c r="D835" s="3"/>
    </row>
    <row r="836" spans="2:4" ht="23" customHeight="1" x14ac:dyDescent="0.15">
      <c r="B836" s="27"/>
      <c r="C836" s="3"/>
      <c r="D836" s="3"/>
    </row>
    <row r="837" spans="2:4" ht="23" customHeight="1" x14ac:dyDescent="0.15">
      <c r="B837" s="27"/>
      <c r="C837" s="3"/>
      <c r="D837" s="3"/>
    </row>
    <row r="838" spans="2:4" ht="23" customHeight="1" x14ac:dyDescent="0.15">
      <c r="B838" s="27"/>
      <c r="C838" s="3"/>
      <c r="D838" s="3"/>
    </row>
    <row r="839" spans="2:4" ht="23" customHeight="1" x14ac:dyDescent="0.15">
      <c r="B839" s="27"/>
      <c r="C839" s="3"/>
      <c r="D839" s="3"/>
    </row>
    <row r="840" spans="2:4" ht="23" customHeight="1" x14ac:dyDescent="0.15">
      <c r="B840" s="27"/>
      <c r="C840" s="3"/>
      <c r="D840" s="3"/>
    </row>
    <row r="841" spans="2:4" ht="23" customHeight="1" x14ac:dyDescent="0.15">
      <c r="B841" s="27"/>
      <c r="C841" s="3"/>
      <c r="D841" s="3"/>
    </row>
    <row r="842" spans="2:4" ht="23" customHeight="1" x14ac:dyDescent="0.15">
      <c r="B842" s="27"/>
      <c r="C842" s="3"/>
      <c r="D842" s="3"/>
    </row>
    <row r="843" spans="2:4" ht="23" customHeight="1" x14ac:dyDescent="0.15">
      <c r="B843" s="27"/>
      <c r="C843" s="3"/>
      <c r="D843" s="3"/>
    </row>
    <row r="844" spans="2:4" ht="23" customHeight="1" x14ac:dyDescent="0.15">
      <c r="B844" s="27"/>
      <c r="C844" s="3"/>
      <c r="D844" s="3"/>
    </row>
    <row r="845" spans="2:4" ht="23" customHeight="1" x14ac:dyDescent="0.15">
      <c r="B845" s="27"/>
      <c r="C845" s="3"/>
      <c r="D845" s="3"/>
    </row>
    <row r="846" spans="2:4" ht="23" customHeight="1" x14ac:dyDescent="0.15">
      <c r="B846" s="27"/>
      <c r="C846" s="3"/>
      <c r="D846" s="3"/>
    </row>
    <row r="847" spans="2:4" ht="23" customHeight="1" x14ac:dyDescent="0.15">
      <c r="B847" s="27"/>
      <c r="C847" s="3"/>
      <c r="D847" s="3"/>
    </row>
    <row r="848" spans="2:4" ht="23" customHeight="1" x14ac:dyDescent="0.15">
      <c r="B848" s="27"/>
      <c r="C848" s="3"/>
      <c r="D848" s="3"/>
    </row>
    <row r="849" spans="2:4" ht="23" customHeight="1" x14ac:dyDescent="0.15">
      <c r="B849" s="27"/>
      <c r="C849" s="3"/>
      <c r="D849" s="3"/>
    </row>
    <row r="850" spans="2:4" ht="23" customHeight="1" x14ac:dyDescent="0.15">
      <c r="B850" s="27"/>
      <c r="C850" s="3"/>
      <c r="D850" s="3"/>
    </row>
    <row r="851" spans="2:4" ht="23" customHeight="1" x14ac:dyDescent="0.15">
      <c r="B851" s="27"/>
      <c r="C851" s="3"/>
      <c r="D851" s="3"/>
    </row>
    <row r="852" spans="2:4" ht="23" customHeight="1" x14ac:dyDescent="0.15">
      <c r="B852" s="27"/>
      <c r="C852" s="3"/>
      <c r="D852" s="3"/>
    </row>
    <row r="853" spans="2:4" ht="23" customHeight="1" x14ac:dyDescent="0.15">
      <c r="B853" s="27"/>
      <c r="C853" s="3"/>
      <c r="D853" s="3"/>
    </row>
    <row r="854" spans="2:4" ht="23" customHeight="1" x14ac:dyDescent="0.15">
      <c r="B854" s="27"/>
      <c r="C854" s="3"/>
      <c r="D854" s="3"/>
    </row>
    <row r="855" spans="2:4" ht="23" customHeight="1" x14ac:dyDescent="0.15">
      <c r="B855" s="27"/>
      <c r="C855" s="3"/>
      <c r="D855" s="3"/>
    </row>
    <row r="856" spans="2:4" ht="23" customHeight="1" x14ac:dyDescent="0.15">
      <c r="B856" s="27"/>
      <c r="C856" s="3"/>
      <c r="D856" s="3"/>
    </row>
    <row r="857" spans="2:4" ht="23" customHeight="1" x14ac:dyDescent="0.15">
      <c r="B857" s="27"/>
      <c r="C857" s="3"/>
      <c r="D857" s="3"/>
    </row>
    <row r="858" spans="2:4" ht="23" customHeight="1" x14ac:dyDescent="0.15">
      <c r="B858" s="27"/>
      <c r="C858" s="3"/>
      <c r="D858" s="3"/>
    </row>
    <row r="859" spans="2:4" ht="23" customHeight="1" x14ac:dyDescent="0.15">
      <c r="B859" s="27"/>
      <c r="C859" s="3"/>
      <c r="D859" s="3"/>
    </row>
    <row r="860" spans="2:4" ht="23" customHeight="1" x14ac:dyDescent="0.15">
      <c r="B860" s="27"/>
      <c r="C860" s="3"/>
      <c r="D860" s="3"/>
    </row>
    <row r="861" spans="2:4" ht="23" customHeight="1" x14ac:dyDescent="0.15">
      <c r="B861" s="27"/>
      <c r="C861" s="3"/>
      <c r="D861" s="3"/>
    </row>
    <row r="862" spans="2:4" ht="23" customHeight="1" x14ac:dyDescent="0.15">
      <c r="B862" s="27"/>
      <c r="C862" s="3"/>
      <c r="D862" s="3"/>
    </row>
    <row r="863" spans="2:4" ht="23" customHeight="1" x14ac:dyDescent="0.15">
      <c r="B863" s="27"/>
      <c r="C863" s="3"/>
      <c r="D863" s="3"/>
    </row>
    <row r="864" spans="2:4" ht="23" customHeight="1" x14ac:dyDescent="0.15">
      <c r="B864" s="27"/>
      <c r="C864" s="3"/>
      <c r="D864" s="3"/>
    </row>
    <row r="865" spans="2:4" ht="23" customHeight="1" x14ac:dyDescent="0.15">
      <c r="B865" s="27"/>
      <c r="C865" s="3"/>
      <c r="D865" s="3"/>
    </row>
    <row r="866" spans="2:4" ht="23" customHeight="1" x14ac:dyDescent="0.15">
      <c r="B866" s="27"/>
      <c r="C866" s="3"/>
      <c r="D866" s="3"/>
    </row>
    <row r="867" spans="2:4" ht="23" customHeight="1" x14ac:dyDescent="0.15">
      <c r="B867" s="27"/>
      <c r="C867" s="3"/>
      <c r="D867" s="3"/>
    </row>
    <row r="868" spans="2:4" ht="23" customHeight="1" x14ac:dyDescent="0.15">
      <c r="B868" s="27"/>
      <c r="C868" s="3"/>
      <c r="D868" s="3"/>
    </row>
    <row r="869" spans="2:4" ht="23" customHeight="1" x14ac:dyDescent="0.15">
      <c r="B869" s="27"/>
      <c r="C869" s="3"/>
      <c r="D869" s="3"/>
    </row>
    <row r="870" spans="2:4" ht="23" customHeight="1" x14ac:dyDescent="0.15">
      <c r="B870" s="27"/>
      <c r="C870" s="3"/>
      <c r="D870" s="3"/>
    </row>
    <row r="871" spans="2:4" ht="23" customHeight="1" x14ac:dyDescent="0.15">
      <c r="B871" s="27"/>
      <c r="C871" s="3"/>
      <c r="D871" s="3"/>
    </row>
    <row r="872" spans="2:4" ht="23" customHeight="1" x14ac:dyDescent="0.15">
      <c r="B872" s="27"/>
      <c r="C872" s="3"/>
      <c r="D872" s="3"/>
    </row>
    <row r="873" spans="2:4" ht="23" customHeight="1" x14ac:dyDescent="0.15">
      <c r="B873" s="27"/>
      <c r="C873" s="3"/>
      <c r="D873" s="3"/>
    </row>
    <row r="874" spans="2:4" ht="23" customHeight="1" x14ac:dyDescent="0.15">
      <c r="B874" s="27"/>
      <c r="C874" s="3"/>
      <c r="D874" s="3"/>
    </row>
    <row r="875" spans="2:4" ht="23" customHeight="1" x14ac:dyDescent="0.15">
      <c r="B875" s="27"/>
      <c r="C875" s="3"/>
      <c r="D875" s="3"/>
    </row>
    <row r="876" spans="2:4" ht="23" customHeight="1" x14ac:dyDescent="0.15">
      <c r="B876" s="27"/>
      <c r="C876" s="3"/>
      <c r="D876" s="3"/>
    </row>
    <row r="877" spans="2:4" ht="23" customHeight="1" x14ac:dyDescent="0.15">
      <c r="B877" s="27"/>
      <c r="C877" s="3"/>
      <c r="D877" s="3"/>
    </row>
    <row r="878" spans="2:4" ht="23" customHeight="1" x14ac:dyDescent="0.15">
      <c r="B878" s="27"/>
      <c r="C878" s="3"/>
      <c r="D878" s="3"/>
    </row>
    <row r="879" spans="2:4" ht="23" customHeight="1" x14ac:dyDescent="0.15">
      <c r="B879" s="27"/>
      <c r="C879" s="3"/>
      <c r="D879" s="3"/>
    </row>
    <row r="880" spans="2:4" ht="23" customHeight="1" x14ac:dyDescent="0.15">
      <c r="B880" s="27"/>
      <c r="C880" s="3"/>
      <c r="D880" s="3"/>
    </row>
    <row r="881" spans="2:4" ht="23" customHeight="1" x14ac:dyDescent="0.15">
      <c r="B881" s="27"/>
      <c r="C881" s="3"/>
      <c r="D881" s="3"/>
    </row>
    <row r="882" spans="2:4" ht="23" customHeight="1" x14ac:dyDescent="0.15">
      <c r="B882" s="27"/>
      <c r="C882" s="3"/>
      <c r="D882" s="3"/>
    </row>
    <row r="883" spans="2:4" ht="23" customHeight="1" x14ac:dyDescent="0.15">
      <c r="B883" s="27"/>
      <c r="C883" s="3"/>
      <c r="D883" s="3"/>
    </row>
    <row r="884" spans="2:4" ht="23" customHeight="1" x14ac:dyDescent="0.15">
      <c r="B884" s="27"/>
      <c r="C884" s="3"/>
      <c r="D884" s="3"/>
    </row>
    <row r="885" spans="2:4" ht="23" customHeight="1" x14ac:dyDescent="0.15">
      <c r="B885" s="27"/>
      <c r="C885" s="3"/>
      <c r="D885" s="3"/>
    </row>
    <row r="886" spans="2:4" ht="23" customHeight="1" x14ac:dyDescent="0.15">
      <c r="B886" s="27"/>
      <c r="C886" s="3"/>
      <c r="D886" s="3"/>
    </row>
    <row r="887" spans="2:4" ht="23" customHeight="1" x14ac:dyDescent="0.15">
      <c r="B887" s="27"/>
      <c r="C887" s="3"/>
      <c r="D887" s="3"/>
    </row>
    <row r="888" spans="2:4" ht="23" customHeight="1" x14ac:dyDescent="0.15">
      <c r="B888" s="27"/>
      <c r="C888" s="3"/>
      <c r="D888" s="3"/>
    </row>
    <row r="889" spans="2:4" ht="23" customHeight="1" x14ac:dyDescent="0.15">
      <c r="B889" s="27"/>
      <c r="C889" s="3"/>
      <c r="D889" s="3"/>
    </row>
    <row r="890" spans="2:4" ht="23" customHeight="1" x14ac:dyDescent="0.15">
      <c r="B890" s="27"/>
      <c r="C890" s="3"/>
      <c r="D890" s="3"/>
    </row>
    <row r="891" spans="2:4" ht="23" customHeight="1" x14ac:dyDescent="0.15">
      <c r="B891" s="27"/>
      <c r="C891" s="3"/>
      <c r="D891" s="3"/>
    </row>
    <row r="892" spans="2:4" ht="23" customHeight="1" x14ac:dyDescent="0.15">
      <c r="B892" s="27"/>
      <c r="C892" s="3"/>
      <c r="D892" s="3"/>
    </row>
    <row r="893" spans="2:4" ht="23" customHeight="1" x14ac:dyDescent="0.15">
      <c r="B893" s="27"/>
      <c r="C893" s="3"/>
      <c r="D893" s="3"/>
    </row>
    <row r="894" spans="2:4" ht="23" customHeight="1" x14ac:dyDescent="0.15">
      <c r="B894" s="27"/>
      <c r="C894" s="3"/>
      <c r="D894" s="3"/>
    </row>
    <row r="895" spans="2:4" ht="23" customHeight="1" x14ac:dyDescent="0.15">
      <c r="B895" s="27"/>
      <c r="C895" s="3"/>
      <c r="D895" s="3"/>
    </row>
    <row r="896" spans="2:4" ht="23" customHeight="1" x14ac:dyDescent="0.15">
      <c r="B896" s="27"/>
      <c r="C896" s="3"/>
      <c r="D896" s="3"/>
    </row>
    <row r="897" spans="2:4" ht="23" customHeight="1" x14ac:dyDescent="0.15">
      <c r="B897" s="27"/>
      <c r="C897" s="3"/>
      <c r="D897" s="3"/>
    </row>
    <row r="898" spans="2:4" ht="23" customHeight="1" x14ac:dyDescent="0.15">
      <c r="B898" s="27"/>
      <c r="C898" s="3"/>
      <c r="D898" s="3"/>
    </row>
    <row r="899" spans="2:4" ht="23" customHeight="1" x14ac:dyDescent="0.15">
      <c r="B899" s="27"/>
      <c r="C899" s="3"/>
      <c r="D899" s="3"/>
    </row>
    <row r="900" spans="2:4" ht="23" customHeight="1" x14ac:dyDescent="0.15">
      <c r="B900" s="27"/>
      <c r="C900" s="3"/>
      <c r="D900" s="3"/>
    </row>
    <row r="901" spans="2:4" ht="23" customHeight="1" x14ac:dyDescent="0.15">
      <c r="B901" s="27"/>
      <c r="C901" s="3"/>
      <c r="D901" s="3"/>
    </row>
    <row r="902" spans="2:4" ht="23" customHeight="1" x14ac:dyDescent="0.15">
      <c r="B902" s="27"/>
      <c r="C902" s="3"/>
      <c r="D902" s="3"/>
    </row>
    <row r="903" spans="2:4" ht="23" customHeight="1" x14ac:dyDescent="0.15">
      <c r="B903" s="27"/>
      <c r="C903" s="3"/>
      <c r="D903" s="3"/>
    </row>
    <row r="904" spans="2:4" ht="23" customHeight="1" x14ac:dyDescent="0.15">
      <c r="B904" s="27"/>
      <c r="C904" s="3"/>
      <c r="D904" s="3"/>
    </row>
    <row r="905" spans="2:4" ht="23" customHeight="1" x14ac:dyDescent="0.15">
      <c r="B905" s="27"/>
      <c r="C905" s="3"/>
      <c r="D905" s="3"/>
    </row>
    <row r="906" spans="2:4" ht="23" customHeight="1" x14ac:dyDescent="0.15">
      <c r="B906" s="27"/>
      <c r="C906" s="3"/>
      <c r="D906" s="3"/>
    </row>
    <row r="907" spans="2:4" ht="23" customHeight="1" x14ac:dyDescent="0.15">
      <c r="B907" s="27"/>
      <c r="C907" s="3"/>
      <c r="D907" s="3"/>
    </row>
    <row r="908" spans="2:4" ht="23" customHeight="1" x14ac:dyDescent="0.15">
      <c r="B908" s="27"/>
      <c r="C908" s="3"/>
      <c r="D908" s="3"/>
    </row>
    <row r="909" spans="2:4" ht="23" customHeight="1" x14ac:dyDescent="0.15">
      <c r="B909" s="27"/>
      <c r="C909" s="3"/>
      <c r="D909" s="3"/>
    </row>
    <row r="910" spans="2:4" ht="23" customHeight="1" x14ac:dyDescent="0.15">
      <c r="B910" s="27"/>
      <c r="C910" s="3"/>
      <c r="D910" s="3"/>
    </row>
    <row r="911" spans="2:4" ht="23" customHeight="1" x14ac:dyDescent="0.15">
      <c r="B911" s="27"/>
      <c r="C911" s="3"/>
      <c r="D911" s="3"/>
    </row>
    <row r="912" spans="2:4" ht="23" customHeight="1" x14ac:dyDescent="0.15">
      <c r="B912" s="27"/>
      <c r="C912" s="3"/>
      <c r="D912" s="3"/>
    </row>
    <row r="913" spans="2:4" ht="23" customHeight="1" x14ac:dyDescent="0.15">
      <c r="B913" s="27"/>
      <c r="C913" s="3"/>
      <c r="D913" s="3"/>
    </row>
    <row r="914" spans="2:4" ht="23" customHeight="1" x14ac:dyDescent="0.15">
      <c r="B914" s="27"/>
      <c r="C914" s="3"/>
      <c r="D914" s="3"/>
    </row>
    <row r="915" spans="2:4" ht="23" customHeight="1" x14ac:dyDescent="0.15">
      <c r="B915" s="27"/>
      <c r="C915" s="3"/>
      <c r="D915" s="3"/>
    </row>
    <row r="916" spans="2:4" ht="23" customHeight="1" x14ac:dyDescent="0.15">
      <c r="B916" s="27"/>
      <c r="C916" s="3"/>
      <c r="D916" s="3"/>
    </row>
    <row r="917" spans="2:4" ht="23" customHeight="1" x14ac:dyDescent="0.15">
      <c r="B917" s="27"/>
      <c r="C917" s="3"/>
      <c r="D917" s="3"/>
    </row>
    <row r="918" spans="2:4" ht="23" customHeight="1" x14ac:dyDescent="0.15">
      <c r="B918" s="27"/>
      <c r="C918" s="3"/>
      <c r="D918" s="3"/>
    </row>
    <row r="919" spans="2:4" ht="23" customHeight="1" x14ac:dyDescent="0.15">
      <c r="B919" s="27"/>
      <c r="C919" s="3"/>
      <c r="D919" s="3"/>
    </row>
    <row r="920" spans="2:4" ht="23" customHeight="1" x14ac:dyDescent="0.15">
      <c r="B920" s="27"/>
      <c r="C920" s="3"/>
      <c r="D920" s="3"/>
    </row>
    <row r="921" spans="2:4" ht="23" customHeight="1" x14ac:dyDescent="0.15">
      <c r="B921" s="27"/>
      <c r="C921" s="3"/>
      <c r="D921" s="3"/>
    </row>
    <row r="922" spans="2:4" ht="23" customHeight="1" x14ac:dyDescent="0.15">
      <c r="B922" s="27"/>
      <c r="C922" s="3"/>
      <c r="D922" s="3"/>
    </row>
    <row r="923" spans="2:4" ht="23" customHeight="1" x14ac:dyDescent="0.15">
      <c r="B923" s="27"/>
      <c r="C923" s="3"/>
      <c r="D923" s="3"/>
    </row>
    <row r="924" spans="2:4" ht="23" customHeight="1" x14ac:dyDescent="0.15">
      <c r="B924" s="27"/>
      <c r="C924" s="3"/>
      <c r="D924" s="3"/>
    </row>
    <row r="925" spans="2:4" ht="23" customHeight="1" x14ac:dyDescent="0.15">
      <c r="B925" s="27"/>
      <c r="C925" s="3"/>
      <c r="D925" s="3"/>
    </row>
    <row r="926" spans="2:4" ht="23" customHeight="1" x14ac:dyDescent="0.15">
      <c r="B926" s="27"/>
      <c r="C926" s="3"/>
      <c r="D926" s="3"/>
    </row>
    <row r="927" spans="2:4" ht="23" customHeight="1" x14ac:dyDescent="0.15">
      <c r="B927" s="27"/>
      <c r="C927" s="3"/>
      <c r="D927" s="3"/>
    </row>
    <row r="928" spans="2:4" ht="23" customHeight="1" x14ac:dyDescent="0.15">
      <c r="B928" s="27"/>
      <c r="C928" s="3"/>
      <c r="D928" s="3"/>
    </row>
    <row r="929" spans="2:4" ht="23" customHeight="1" x14ac:dyDescent="0.15">
      <c r="B929" s="27"/>
      <c r="C929" s="3"/>
      <c r="D929" s="3"/>
    </row>
    <row r="930" spans="2:4" ht="23" customHeight="1" x14ac:dyDescent="0.15">
      <c r="B930" s="27"/>
      <c r="C930" s="3"/>
      <c r="D930" s="3"/>
    </row>
    <row r="931" spans="2:4" ht="23" customHeight="1" x14ac:dyDescent="0.15">
      <c r="B931" s="27"/>
      <c r="C931" s="3"/>
      <c r="D931" s="3"/>
    </row>
    <row r="932" spans="2:4" ht="23" customHeight="1" x14ac:dyDescent="0.15">
      <c r="B932" s="27"/>
      <c r="C932" s="3"/>
      <c r="D932" s="3"/>
    </row>
    <row r="933" spans="2:4" ht="23" customHeight="1" x14ac:dyDescent="0.15">
      <c r="B933" s="27"/>
      <c r="C933" s="3"/>
      <c r="D933" s="3"/>
    </row>
    <row r="934" spans="2:4" ht="23" customHeight="1" x14ac:dyDescent="0.15">
      <c r="B934" s="27"/>
      <c r="C934" s="3"/>
      <c r="D934" s="3"/>
    </row>
    <row r="935" spans="2:4" ht="23" customHeight="1" x14ac:dyDescent="0.15">
      <c r="B935" s="27"/>
      <c r="C935" s="3"/>
      <c r="D935" s="3"/>
    </row>
    <row r="936" spans="2:4" ht="23" customHeight="1" x14ac:dyDescent="0.15">
      <c r="B936" s="27"/>
      <c r="C936" s="3"/>
      <c r="D936" s="3"/>
    </row>
    <row r="937" spans="2:4" ht="23" customHeight="1" x14ac:dyDescent="0.15">
      <c r="B937" s="27"/>
      <c r="C937" s="3"/>
      <c r="D937" s="3"/>
    </row>
    <row r="938" spans="2:4" ht="23" customHeight="1" x14ac:dyDescent="0.15">
      <c r="B938" s="27"/>
      <c r="C938" s="3"/>
      <c r="D938" s="3"/>
    </row>
    <row r="939" spans="2:4" ht="23" customHeight="1" x14ac:dyDescent="0.15">
      <c r="B939" s="27"/>
      <c r="C939" s="3"/>
      <c r="D939" s="3"/>
    </row>
    <row r="940" spans="2:4" ht="23" customHeight="1" x14ac:dyDescent="0.15">
      <c r="B940" s="27"/>
      <c r="C940" s="3"/>
      <c r="D940" s="3"/>
    </row>
    <row r="941" spans="2:4" ht="23" customHeight="1" x14ac:dyDescent="0.15">
      <c r="B941" s="27"/>
      <c r="C941" s="3"/>
      <c r="D941" s="3"/>
    </row>
    <row r="942" spans="2:4" ht="23" customHeight="1" x14ac:dyDescent="0.15">
      <c r="B942" s="27"/>
      <c r="C942" s="3"/>
      <c r="D942" s="3"/>
    </row>
    <row r="943" spans="2:4" ht="23" customHeight="1" x14ac:dyDescent="0.15">
      <c r="B943" s="27"/>
      <c r="C943" s="3"/>
      <c r="D943" s="3"/>
    </row>
    <row r="944" spans="2:4" ht="23" customHeight="1" x14ac:dyDescent="0.15">
      <c r="B944" s="27"/>
      <c r="C944" s="3"/>
      <c r="D944" s="3"/>
    </row>
    <row r="945" spans="2:4" ht="23" customHeight="1" x14ac:dyDescent="0.15">
      <c r="B945" s="27"/>
      <c r="C945" s="3"/>
      <c r="D945" s="3"/>
    </row>
    <row r="946" spans="2:4" ht="23" customHeight="1" x14ac:dyDescent="0.15">
      <c r="B946" s="27"/>
      <c r="C946" s="3"/>
      <c r="D946" s="3"/>
    </row>
    <row r="947" spans="2:4" ht="23" customHeight="1" x14ac:dyDescent="0.15">
      <c r="B947" s="27"/>
      <c r="C947" s="3"/>
      <c r="D947" s="3"/>
    </row>
    <row r="948" spans="2:4" ht="23" customHeight="1" x14ac:dyDescent="0.15">
      <c r="B948" s="27"/>
      <c r="C948" s="3"/>
      <c r="D948" s="3"/>
    </row>
    <row r="949" spans="2:4" ht="23" customHeight="1" x14ac:dyDescent="0.15">
      <c r="B949" s="27"/>
      <c r="C949" s="3"/>
      <c r="D949" s="3"/>
    </row>
    <row r="950" spans="2:4" ht="23" customHeight="1" x14ac:dyDescent="0.15">
      <c r="B950" s="27"/>
      <c r="C950" s="3"/>
      <c r="D950" s="3"/>
    </row>
    <row r="951" spans="2:4" ht="23" customHeight="1" x14ac:dyDescent="0.15">
      <c r="B951" s="27"/>
      <c r="C951" s="3"/>
      <c r="D951" s="3"/>
    </row>
    <row r="952" spans="2:4" ht="23" customHeight="1" x14ac:dyDescent="0.15">
      <c r="B952" s="27"/>
      <c r="C952" s="3"/>
      <c r="D952" s="3"/>
    </row>
    <row r="953" spans="2:4" ht="23" customHeight="1" x14ac:dyDescent="0.15">
      <c r="B953" s="27"/>
      <c r="C953" s="3"/>
      <c r="D953" s="3"/>
    </row>
    <row r="954" spans="2:4" ht="23" customHeight="1" x14ac:dyDescent="0.15">
      <c r="B954" s="27"/>
      <c r="C954" s="3"/>
      <c r="D954" s="3"/>
    </row>
    <row r="955" spans="2:4" ht="23" customHeight="1" x14ac:dyDescent="0.15">
      <c r="B955" s="27"/>
      <c r="C955" s="3"/>
      <c r="D955" s="3"/>
    </row>
    <row r="956" spans="2:4" ht="23" customHeight="1" x14ac:dyDescent="0.15">
      <c r="B956" s="27"/>
      <c r="C956" s="3"/>
      <c r="D956" s="3"/>
    </row>
    <row r="957" spans="2:4" ht="23" customHeight="1" x14ac:dyDescent="0.15">
      <c r="B957" s="27"/>
      <c r="C957" s="3"/>
      <c r="D957" s="3"/>
    </row>
    <row r="958" spans="2:4" ht="23" customHeight="1" x14ac:dyDescent="0.15">
      <c r="B958" s="27"/>
      <c r="C958" s="3"/>
      <c r="D958" s="3"/>
    </row>
    <row r="959" spans="2:4" ht="23" customHeight="1" x14ac:dyDescent="0.15">
      <c r="B959" s="27"/>
      <c r="C959" s="3"/>
      <c r="D959" s="3"/>
    </row>
    <row r="960" spans="2:4" ht="23" customHeight="1" x14ac:dyDescent="0.15">
      <c r="B960" s="27"/>
      <c r="C960" s="3"/>
      <c r="D960" s="3"/>
    </row>
    <row r="961" spans="2:4" ht="23" customHeight="1" x14ac:dyDescent="0.15">
      <c r="B961" s="27"/>
      <c r="C961" s="3"/>
      <c r="D961" s="3"/>
    </row>
    <row r="962" spans="2:4" ht="23" customHeight="1" x14ac:dyDescent="0.15">
      <c r="B962" s="27"/>
      <c r="C962" s="3"/>
      <c r="D962" s="3"/>
    </row>
    <row r="963" spans="2:4" ht="23" customHeight="1" x14ac:dyDescent="0.15">
      <c r="B963" s="27"/>
      <c r="C963" s="3"/>
      <c r="D963" s="3"/>
    </row>
    <row r="964" spans="2:4" ht="23" customHeight="1" x14ac:dyDescent="0.15">
      <c r="B964" s="27"/>
      <c r="C964" s="3"/>
      <c r="D964" s="3"/>
    </row>
    <row r="965" spans="2:4" ht="23" customHeight="1" x14ac:dyDescent="0.15">
      <c r="B965" s="27"/>
      <c r="C965" s="3"/>
      <c r="D965" s="3"/>
    </row>
    <row r="966" spans="2:4" ht="23" customHeight="1" x14ac:dyDescent="0.15">
      <c r="B966" s="27"/>
      <c r="C966" s="3"/>
      <c r="D966" s="3"/>
    </row>
    <row r="967" spans="2:4" ht="23" customHeight="1" x14ac:dyDescent="0.15">
      <c r="B967" s="27"/>
      <c r="C967" s="3"/>
      <c r="D967" s="3"/>
    </row>
    <row r="968" spans="2:4" ht="23" customHeight="1" x14ac:dyDescent="0.15">
      <c r="B968" s="27"/>
      <c r="C968" s="3"/>
      <c r="D968" s="3"/>
    </row>
    <row r="969" spans="2:4" ht="23" customHeight="1" x14ac:dyDescent="0.15">
      <c r="B969" s="27"/>
      <c r="C969" s="3"/>
      <c r="D969" s="3"/>
    </row>
    <row r="970" spans="2:4" ht="23" customHeight="1" x14ac:dyDescent="0.15">
      <c r="B970" s="27"/>
      <c r="C970" s="3"/>
      <c r="D970" s="3"/>
    </row>
    <row r="971" spans="2:4" ht="23" customHeight="1" x14ac:dyDescent="0.15">
      <c r="B971" s="27"/>
      <c r="C971" s="3"/>
      <c r="D971" s="3"/>
    </row>
    <row r="972" spans="2:4" ht="23" customHeight="1" x14ac:dyDescent="0.15">
      <c r="B972" s="27"/>
      <c r="C972" s="3"/>
      <c r="D972" s="3"/>
    </row>
    <row r="973" spans="2:4" ht="23" customHeight="1" x14ac:dyDescent="0.15">
      <c r="B973" s="27"/>
      <c r="C973" s="3"/>
      <c r="D973" s="3"/>
    </row>
    <row r="974" spans="2:4" ht="23" customHeight="1" x14ac:dyDescent="0.15">
      <c r="B974" s="27"/>
      <c r="C974" s="3"/>
      <c r="D974" s="3"/>
    </row>
    <row r="975" spans="2:4" ht="23" customHeight="1" x14ac:dyDescent="0.15">
      <c r="B975" s="27"/>
      <c r="C975" s="3"/>
      <c r="D975" s="3"/>
    </row>
    <row r="976" spans="2:4" ht="23" customHeight="1" x14ac:dyDescent="0.15">
      <c r="B976" s="27"/>
      <c r="C976" s="3"/>
      <c r="D976" s="3"/>
    </row>
    <row r="977" spans="2:4" ht="23" customHeight="1" x14ac:dyDescent="0.15">
      <c r="B977" s="27"/>
      <c r="C977" s="3"/>
      <c r="D977" s="3"/>
    </row>
    <row r="978" spans="2:4" ht="23" customHeight="1" x14ac:dyDescent="0.15">
      <c r="B978" s="27"/>
      <c r="C978" s="3"/>
      <c r="D978" s="3"/>
    </row>
    <row r="979" spans="2:4" ht="23" customHeight="1" x14ac:dyDescent="0.15">
      <c r="B979" s="27"/>
      <c r="C979" s="3"/>
      <c r="D979" s="3"/>
    </row>
    <row r="980" spans="2:4" ht="23" customHeight="1" x14ac:dyDescent="0.15">
      <c r="B980" s="27"/>
      <c r="C980" s="3"/>
      <c r="D980" s="3"/>
    </row>
    <row r="981" spans="2:4" ht="23" customHeight="1" x14ac:dyDescent="0.15">
      <c r="B981" s="27"/>
      <c r="C981" s="3"/>
      <c r="D981" s="3"/>
    </row>
    <row r="982" spans="2:4" ht="23" customHeight="1" x14ac:dyDescent="0.15">
      <c r="B982" s="27"/>
      <c r="C982" s="3"/>
      <c r="D982" s="3"/>
    </row>
  </sheetData>
  <pageMargins left="0.7" right="0.7" top="0.75" bottom="0.75" header="0.3" footer="0.3"/>
  <pageSetup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4.9989318521683403E-2"/>
    <outlinePr summaryBelow="0" summaryRight="0"/>
  </sheetPr>
  <dimension ref="A1:D1032"/>
  <sheetViews>
    <sheetView workbookViewId="0">
      <pane ySplit="2" topLeftCell="A3" activePane="bottomLeft" state="frozen"/>
      <selection pane="bottomLeft"/>
    </sheetView>
  </sheetViews>
  <sheetFormatPr baseColWidth="10" defaultRowHeight="15.75" customHeight="1" x14ac:dyDescent="0.2"/>
  <cols>
    <col min="1" max="1" width="5.1640625" style="5" customWidth="1"/>
    <col min="2" max="2" width="82.33203125" style="5" customWidth="1"/>
    <col min="3" max="3" width="18" style="5" customWidth="1"/>
    <col min="4" max="4" width="5.1640625" style="5" customWidth="1"/>
    <col min="5" max="16384" width="10.83203125" style="5"/>
  </cols>
  <sheetData>
    <row r="1" spans="1:4" ht="22" customHeight="1" x14ac:dyDescent="0.2">
      <c r="A1" s="47"/>
      <c r="B1" s="43"/>
      <c r="C1" s="51"/>
      <c r="D1" s="45"/>
    </row>
    <row r="2" spans="1:4" ht="22" customHeight="1" x14ac:dyDescent="0.2">
      <c r="A2" s="46"/>
      <c r="B2" s="79" t="s">
        <v>304</v>
      </c>
      <c r="C2" s="79" t="s">
        <v>303</v>
      </c>
      <c r="D2" s="46"/>
    </row>
    <row r="3" spans="1:4" ht="22" customHeight="1" x14ac:dyDescent="0.2">
      <c r="A3" s="46"/>
      <c r="B3" s="75"/>
      <c r="C3" s="75"/>
      <c r="D3" s="46"/>
    </row>
    <row r="4" spans="1:4" ht="22" customHeight="1" x14ac:dyDescent="0.2">
      <c r="A4" s="46"/>
      <c r="B4" s="75"/>
      <c r="C4" s="75"/>
      <c r="D4" s="46"/>
    </row>
    <row r="5" spans="1:4" ht="22" customHeight="1" x14ac:dyDescent="0.2">
      <c r="A5" s="46"/>
      <c r="B5" s="75"/>
      <c r="C5" s="75"/>
      <c r="D5" s="46"/>
    </row>
    <row r="6" spans="1:4" ht="22" customHeight="1" x14ac:dyDescent="0.2">
      <c r="A6" s="46"/>
      <c r="B6" s="75"/>
      <c r="C6" s="75"/>
      <c r="D6" s="46"/>
    </row>
    <row r="7" spans="1:4" ht="22" customHeight="1" x14ac:dyDescent="0.2">
      <c r="A7" s="46"/>
      <c r="B7" s="75"/>
      <c r="C7" s="75"/>
      <c r="D7" s="46"/>
    </row>
    <row r="8" spans="1:4" ht="22" customHeight="1" x14ac:dyDescent="0.2">
      <c r="A8" s="46"/>
      <c r="B8" s="75"/>
      <c r="C8" s="75"/>
      <c r="D8" s="46"/>
    </row>
    <row r="9" spans="1:4" ht="22" customHeight="1" x14ac:dyDescent="0.2">
      <c r="A9" s="46"/>
      <c r="B9" s="75"/>
      <c r="C9" s="75"/>
      <c r="D9" s="46"/>
    </row>
    <row r="10" spans="1:4" ht="22" customHeight="1" x14ac:dyDescent="0.2">
      <c r="A10" s="46"/>
      <c r="B10" s="75"/>
      <c r="C10" s="75"/>
      <c r="D10" s="46"/>
    </row>
    <row r="11" spans="1:4" ht="22" customHeight="1" x14ac:dyDescent="0.2">
      <c r="A11" s="46"/>
      <c r="B11" s="75"/>
      <c r="C11" s="75"/>
      <c r="D11" s="46"/>
    </row>
    <row r="12" spans="1:4" ht="22" customHeight="1" x14ac:dyDescent="0.2">
      <c r="A12" s="46"/>
      <c r="B12" s="75"/>
      <c r="C12" s="75"/>
      <c r="D12" s="46"/>
    </row>
    <row r="13" spans="1:4" ht="22" customHeight="1" x14ac:dyDescent="0.2">
      <c r="A13" s="46"/>
      <c r="B13" s="75"/>
      <c r="C13" s="75"/>
      <c r="D13" s="46"/>
    </row>
    <row r="14" spans="1:4" ht="22" customHeight="1" x14ac:dyDescent="0.2">
      <c r="A14" s="46"/>
      <c r="B14" s="75"/>
      <c r="C14" s="75"/>
      <c r="D14" s="46"/>
    </row>
    <row r="15" spans="1:4" ht="22" customHeight="1" x14ac:dyDescent="0.2">
      <c r="A15" s="46"/>
      <c r="B15" s="75"/>
      <c r="C15" s="75"/>
      <c r="D15" s="46"/>
    </row>
    <row r="16" spans="1:4" ht="22" customHeight="1" x14ac:dyDescent="0.2">
      <c r="A16" s="46"/>
      <c r="B16" s="75"/>
      <c r="C16" s="75"/>
      <c r="D16" s="46"/>
    </row>
    <row r="17" spans="1:4" ht="22" customHeight="1" x14ac:dyDescent="0.2">
      <c r="A17" s="46"/>
      <c r="B17" s="75"/>
      <c r="C17" s="75"/>
      <c r="D17" s="46"/>
    </row>
    <row r="18" spans="1:4" ht="22" customHeight="1" x14ac:dyDescent="0.2">
      <c r="A18" s="46"/>
      <c r="B18" s="75"/>
      <c r="C18" s="75"/>
      <c r="D18" s="46"/>
    </row>
    <row r="19" spans="1:4" ht="22" customHeight="1" x14ac:dyDescent="0.2">
      <c r="A19" s="46"/>
      <c r="B19" s="75"/>
      <c r="C19" s="75"/>
      <c r="D19" s="46"/>
    </row>
    <row r="20" spans="1:4" ht="22" customHeight="1" x14ac:dyDescent="0.2">
      <c r="A20" s="46"/>
      <c r="B20" s="75"/>
      <c r="C20" s="75"/>
      <c r="D20" s="46"/>
    </row>
    <row r="21" spans="1:4" ht="22" customHeight="1" x14ac:dyDescent="0.2">
      <c r="A21" s="46"/>
      <c r="B21" s="75"/>
      <c r="C21" s="75"/>
      <c r="D21" s="46"/>
    </row>
    <row r="22" spans="1:4" ht="22" customHeight="1" x14ac:dyDescent="0.2">
      <c r="A22" s="46"/>
      <c r="B22" s="75"/>
      <c r="C22" s="75"/>
      <c r="D22" s="46"/>
    </row>
    <row r="23" spans="1:4" ht="22" customHeight="1" x14ac:dyDescent="0.2">
      <c r="A23" s="46"/>
      <c r="B23" s="75"/>
      <c r="C23" s="75"/>
      <c r="D23" s="46"/>
    </row>
    <row r="24" spans="1:4" ht="22" customHeight="1" x14ac:dyDescent="0.2">
      <c r="A24" s="46"/>
      <c r="B24" s="75"/>
      <c r="C24" s="75"/>
      <c r="D24" s="46"/>
    </row>
    <row r="25" spans="1:4" ht="22" customHeight="1" x14ac:dyDescent="0.2">
      <c r="A25" s="46"/>
      <c r="B25" s="75"/>
      <c r="C25" s="75"/>
      <c r="D25" s="46"/>
    </row>
    <row r="26" spans="1:4" ht="22" customHeight="1" x14ac:dyDescent="0.2">
      <c r="A26" s="46"/>
      <c r="B26" s="75"/>
      <c r="C26" s="75"/>
      <c r="D26" s="46"/>
    </row>
    <row r="27" spans="1:4" ht="22" customHeight="1" x14ac:dyDescent="0.2">
      <c r="A27" s="46"/>
      <c r="B27" s="75"/>
      <c r="C27" s="75"/>
      <c r="D27" s="46"/>
    </row>
    <row r="28" spans="1:4" ht="22" customHeight="1" x14ac:dyDescent="0.2">
      <c r="A28" s="46"/>
      <c r="B28" s="75"/>
      <c r="C28" s="75"/>
      <c r="D28" s="46"/>
    </row>
    <row r="29" spans="1:4" ht="22" customHeight="1" x14ac:dyDescent="0.2">
      <c r="A29" s="46"/>
      <c r="B29" s="75"/>
      <c r="C29" s="75"/>
      <c r="D29" s="46"/>
    </row>
    <row r="30" spans="1:4" ht="22" customHeight="1" x14ac:dyDescent="0.2">
      <c r="A30" s="46"/>
      <c r="B30" s="75"/>
      <c r="C30" s="75"/>
      <c r="D30" s="46"/>
    </row>
    <row r="31" spans="1:4" ht="22" customHeight="1" x14ac:dyDescent="0.2">
      <c r="A31" s="46"/>
      <c r="B31" s="75"/>
      <c r="C31" s="75"/>
      <c r="D31" s="46"/>
    </row>
    <row r="32" spans="1:4" ht="22" customHeight="1" x14ac:dyDescent="0.2">
      <c r="A32" s="46"/>
      <c r="B32" s="75"/>
      <c r="C32" s="75"/>
      <c r="D32" s="46"/>
    </row>
    <row r="33" spans="1:4" ht="22" customHeight="1" x14ac:dyDescent="0.2">
      <c r="A33" s="46"/>
      <c r="B33" s="75"/>
      <c r="C33" s="75"/>
      <c r="D33" s="46"/>
    </row>
    <row r="34" spans="1:4" ht="22" customHeight="1" x14ac:dyDescent="0.2">
      <c r="A34" s="46"/>
      <c r="B34" s="75"/>
      <c r="C34" s="75"/>
      <c r="D34" s="46"/>
    </row>
    <row r="35" spans="1:4" ht="22" customHeight="1" x14ac:dyDescent="0.2">
      <c r="A35" s="46"/>
      <c r="B35" s="75"/>
      <c r="C35" s="75"/>
      <c r="D35" s="46"/>
    </row>
    <row r="36" spans="1:4" ht="22" customHeight="1" x14ac:dyDescent="0.2">
      <c r="A36" s="46"/>
      <c r="B36" s="75"/>
      <c r="C36" s="76"/>
      <c r="D36" s="46"/>
    </row>
    <row r="37" spans="1:4" ht="22" customHeight="1" x14ac:dyDescent="0.2">
      <c r="A37" s="46"/>
      <c r="B37" s="75"/>
      <c r="C37" s="76"/>
      <c r="D37" s="46"/>
    </row>
    <row r="38" spans="1:4" ht="22" customHeight="1" x14ac:dyDescent="0.2">
      <c r="A38" s="48"/>
      <c r="B38" s="43"/>
      <c r="C38" s="51"/>
      <c r="D38" s="49"/>
    </row>
    <row r="93" ht="16" x14ac:dyDescent="0.2"/>
    <row r="94" ht="16" x14ac:dyDescent="0.2"/>
    <row r="95" ht="16" x14ac:dyDescent="0.2"/>
    <row r="96" ht="16" x14ac:dyDescent="0.2"/>
    <row r="97" ht="16" x14ac:dyDescent="0.2"/>
    <row r="98" ht="16" x14ac:dyDescent="0.2"/>
    <row r="99" ht="16" x14ac:dyDescent="0.2"/>
    <row r="100" ht="16" x14ac:dyDescent="0.2"/>
    <row r="101" ht="16" x14ac:dyDescent="0.2"/>
    <row r="102" ht="16" x14ac:dyDescent="0.2"/>
    <row r="103" ht="16" x14ac:dyDescent="0.2"/>
    <row r="104" ht="16" x14ac:dyDescent="0.2"/>
    <row r="105" ht="16" x14ac:dyDescent="0.2"/>
    <row r="106" ht="16" x14ac:dyDescent="0.2"/>
    <row r="107" ht="16" x14ac:dyDescent="0.2"/>
    <row r="108" ht="16" x14ac:dyDescent="0.2"/>
    <row r="109" ht="16" x14ac:dyDescent="0.2"/>
    <row r="110" ht="16" x14ac:dyDescent="0.2"/>
    <row r="111" ht="16" x14ac:dyDescent="0.2"/>
    <row r="112" ht="16" x14ac:dyDescent="0.2"/>
    <row r="113" ht="16" x14ac:dyDescent="0.2"/>
    <row r="114" ht="16" x14ac:dyDescent="0.2"/>
    <row r="115" ht="16" x14ac:dyDescent="0.2"/>
    <row r="116" ht="16" x14ac:dyDescent="0.2"/>
    <row r="117" ht="16" x14ac:dyDescent="0.2"/>
    <row r="118" ht="16" x14ac:dyDescent="0.2"/>
    <row r="119" ht="16" x14ac:dyDescent="0.2"/>
    <row r="120" ht="16" x14ac:dyDescent="0.2"/>
    <row r="121" ht="16" x14ac:dyDescent="0.2"/>
    <row r="122" ht="16" x14ac:dyDescent="0.2"/>
    <row r="123" ht="16" x14ac:dyDescent="0.2"/>
    <row r="124" ht="16" x14ac:dyDescent="0.2"/>
    <row r="125" ht="16" x14ac:dyDescent="0.2"/>
    <row r="126" ht="16" x14ac:dyDescent="0.2"/>
    <row r="127" ht="16" x14ac:dyDescent="0.2"/>
    <row r="128" ht="16" x14ac:dyDescent="0.2"/>
    <row r="129" ht="16" x14ac:dyDescent="0.2"/>
    <row r="130" ht="16" x14ac:dyDescent="0.2"/>
    <row r="131" ht="16" x14ac:dyDescent="0.2"/>
    <row r="132" ht="16" x14ac:dyDescent="0.2"/>
    <row r="133" ht="16" x14ac:dyDescent="0.2"/>
    <row r="134" ht="16" x14ac:dyDescent="0.2"/>
    <row r="135" ht="16" x14ac:dyDescent="0.2"/>
    <row r="136" ht="16" x14ac:dyDescent="0.2"/>
    <row r="137" ht="16" x14ac:dyDescent="0.2"/>
    <row r="138" ht="16" x14ac:dyDescent="0.2"/>
    <row r="139" ht="16" x14ac:dyDescent="0.2"/>
    <row r="140" ht="16" x14ac:dyDescent="0.2"/>
    <row r="141" ht="16" x14ac:dyDescent="0.2"/>
    <row r="142" ht="16" x14ac:dyDescent="0.2"/>
    <row r="143" ht="16" x14ac:dyDescent="0.2"/>
    <row r="144" ht="16" x14ac:dyDescent="0.2"/>
    <row r="145" ht="16" x14ac:dyDescent="0.2"/>
    <row r="146" ht="16" x14ac:dyDescent="0.2"/>
    <row r="147" ht="16" x14ac:dyDescent="0.2"/>
    <row r="148" ht="16" x14ac:dyDescent="0.2"/>
    <row r="149" ht="16" x14ac:dyDescent="0.2"/>
    <row r="150" ht="16" x14ac:dyDescent="0.2"/>
    <row r="151" ht="16" x14ac:dyDescent="0.2"/>
    <row r="152" ht="16" x14ac:dyDescent="0.2"/>
    <row r="153" ht="16" x14ac:dyDescent="0.2"/>
    <row r="154" ht="16" x14ac:dyDescent="0.2"/>
    <row r="155" ht="16" x14ac:dyDescent="0.2"/>
    <row r="156" ht="16" x14ac:dyDescent="0.2"/>
    <row r="157" ht="16" x14ac:dyDescent="0.2"/>
    <row r="158" ht="16" x14ac:dyDescent="0.2"/>
    <row r="159" ht="16" x14ac:dyDescent="0.2"/>
    <row r="160" ht="16" x14ac:dyDescent="0.2"/>
    <row r="161" ht="16" x14ac:dyDescent="0.2"/>
    <row r="162" ht="16" x14ac:dyDescent="0.2"/>
    <row r="163" ht="16" x14ac:dyDescent="0.2"/>
    <row r="164" ht="16" x14ac:dyDescent="0.2"/>
    <row r="165" ht="16" x14ac:dyDescent="0.2"/>
    <row r="166" ht="16" x14ac:dyDescent="0.2"/>
    <row r="167" ht="16" x14ac:dyDescent="0.2"/>
    <row r="168" ht="16" x14ac:dyDescent="0.2"/>
    <row r="169" ht="16" x14ac:dyDescent="0.2"/>
    <row r="170" ht="16" x14ac:dyDescent="0.2"/>
    <row r="171" ht="16" x14ac:dyDescent="0.2"/>
    <row r="172" ht="16" x14ac:dyDescent="0.2"/>
    <row r="173" ht="16" x14ac:dyDescent="0.2"/>
    <row r="174" ht="16" x14ac:dyDescent="0.2"/>
    <row r="175" ht="16" x14ac:dyDescent="0.2"/>
    <row r="176" ht="16" x14ac:dyDescent="0.2"/>
    <row r="177" ht="16" x14ac:dyDescent="0.2"/>
    <row r="178" ht="16" x14ac:dyDescent="0.2"/>
    <row r="179" ht="16" x14ac:dyDescent="0.2"/>
    <row r="180" ht="16" x14ac:dyDescent="0.2"/>
    <row r="181" ht="16" x14ac:dyDescent="0.2"/>
    <row r="182" ht="16" x14ac:dyDescent="0.2"/>
    <row r="183" ht="16" x14ac:dyDescent="0.2"/>
    <row r="184" ht="16" x14ac:dyDescent="0.2"/>
    <row r="185" ht="16" x14ac:dyDescent="0.2"/>
    <row r="186" ht="16" x14ac:dyDescent="0.2"/>
    <row r="187" ht="16" x14ac:dyDescent="0.2"/>
    <row r="188" ht="16" x14ac:dyDescent="0.2"/>
    <row r="189" ht="16" x14ac:dyDescent="0.2"/>
    <row r="190" ht="16" x14ac:dyDescent="0.2"/>
    <row r="191" ht="16" x14ac:dyDescent="0.2"/>
    <row r="192" ht="16" x14ac:dyDescent="0.2"/>
    <row r="193" ht="16" x14ac:dyDescent="0.2"/>
    <row r="194" ht="16" x14ac:dyDescent="0.2"/>
    <row r="195" ht="16" x14ac:dyDescent="0.2"/>
    <row r="196" ht="16" x14ac:dyDescent="0.2"/>
    <row r="197" ht="16" x14ac:dyDescent="0.2"/>
    <row r="198" ht="16" x14ac:dyDescent="0.2"/>
    <row r="199" ht="16" x14ac:dyDescent="0.2"/>
    <row r="200" ht="16" x14ac:dyDescent="0.2"/>
    <row r="201" ht="16" x14ac:dyDescent="0.2"/>
    <row r="202" ht="16" x14ac:dyDescent="0.2"/>
    <row r="203" ht="16" x14ac:dyDescent="0.2"/>
    <row r="204" ht="16" x14ac:dyDescent="0.2"/>
    <row r="205" ht="16" x14ac:dyDescent="0.2"/>
    <row r="206" ht="16" x14ac:dyDescent="0.2"/>
    <row r="207" ht="16" x14ac:dyDescent="0.2"/>
    <row r="208" ht="16" x14ac:dyDescent="0.2"/>
    <row r="209" ht="16" x14ac:dyDescent="0.2"/>
    <row r="210" ht="16" x14ac:dyDescent="0.2"/>
    <row r="211" ht="16" x14ac:dyDescent="0.2"/>
    <row r="212" ht="16" x14ac:dyDescent="0.2"/>
    <row r="213" ht="16" x14ac:dyDescent="0.2"/>
    <row r="214" ht="16" x14ac:dyDescent="0.2"/>
    <row r="215" ht="16" x14ac:dyDescent="0.2"/>
    <row r="216" ht="16" x14ac:dyDescent="0.2"/>
    <row r="217" ht="16" x14ac:dyDescent="0.2"/>
    <row r="218" ht="16" x14ac:dyDescent="0.2"/>
    <row r="219" ht="16" x14ac:dyDescent="0.2"/>
    <row r="220" ht="16" x14ac:dyDescent="0.2"/>
    <row r="221" ht="16" x14ac:dyDescent="0.2"/>
    <row r="222" ht="16" x14ac:dyDescent="0.2"/>
    <row r="223" ht="16" x14ac:dyDescent="0.2"/>
    <row r="224" ht="16" x14ac:dyDescent="0.2"/>
    <row r="225" ht="16" x14ac:dyDescent="0.2"/>
    <row r="226" ht="16" x14ac:dyDescent="0.2"/>
    <row r="227" ht="16" x14ac:dyDescent="0.2"/>
    <row r="228" ht="16" x14ac:dyDescent="0.2"/>
    <row r="229" ht="16" x14ac:dyDescent="0.2"/>
    <row r="230" ht="16" x14ac:dyDescent="0.2"/>
    <row r="231" ht="16" x14ac:dyDescent="0.2"/>
    <row r="232" ht="16" x14ac:dyDescent="0.2"/>
    <row r="233" ht="16" x14ac:dyDescent="0.2"/>
    <row r="234" ht="16" x14ac:dyDescent="0.2"/>
    <row r="235" ht="16" x14ac:dyDescent="0.2"/>
    <row r="236" ht="16" x14ac:dyDescent="0.2"/>
    <row r="237" ht="16" x14ac:dyDescent="0.2"/>
    <row r="238" ht="16" x14ac:dyDescent="0.2"/>
    <row r="239" ht="16" x14ac:dyDescent="0.2"/>
    <row r="240" ht="16" x14ac:dyDescent="0.2"/>
    <row r="241" ht="16" x14ac:dyDescent="0.2"/>
    <row r="242" ht="16" x14ac:dyDescent="0.2"/>
    <row r="243" ht="16" x14ac:dyDescent="0.2"/>
    <row r="244" ht="16" x14ac:dyDescent="0.2"/>
    <row r="245" ht="16" x14ac:dyDescent="0.2"/>
    <row r="246" ht="16" x14ac:dyDescent="0.2"/>
    <row r="247" ht="16" x14ac:dyDescent="0.2"/>
    <row r="248" ht="16" x14ac:dyDescent="0.2"/>
    <row r="249" ht="16" x14ac:dyDescent="0.2"/>
    <row r="250" ht="16" x14ac:dyDescent="0.2"/>
    <row r="251" ht="16" x14ac:dyDescent="0.2"/>
    <row r="252" ht="16" x14ac:dyDescent="0.2"/>
    <row r="253" ht="16" x14ac:dyDescent="0.2"/>
    <row r="254" ht="16" x14ac:dyDescent="0.2"/>
    <row r="255" ht="16" x14ac:dyDescent="0.2"/>
    <row r="256" ht="16" x14ac:dyDescent="0.2"/>
    <row r="257" ht="16" x14ac:dyDescent="0.2"/>
    <row r="258" ht="16" x14ac:dyDescent="0.2"/>
    <row r="259" ht="16" x14ac:dyDescent="0.2"/>
    <row r="260" ht="16" x14ac:dyDescent="0.2"/>
    <row r="261" ht="16" x14ac:dyDescent="0.2"/>
    <row r="262" ht="16" x14ac:dyDescent="0.2"/>
    <row r="263" ht="16" x14ac:dyDescent="0.2"/>
    <row r="264" ht="16" x14ac:dyDescent="0.2"/>
    <row r="265" ht="16" x14ac:dyDescent="0.2"/>
    <row r="266" ht="16" x14ac:dyDescent="0.2"/>
    <row r="267" ht="16" x14ac:dyDescent="0.2"/>
    <row r="268" ht="16" x14ac:dyDescent="0.2"/>
    <row r="269" ht="16" x14ac:dyDescent="0.2"/>
    <row r="270" ht="16" x14ac:dyDescent="0.2"/>
    <row r="271" ht="16" x14ac:dyDescent="0.2"/>
    <row r="272" ht="16" x14ac:dyDescent="0.2"/>
    <row r="273" ht="16" x14ac:dyDescent="0.2"/>
    <row r="274" ht="16" x14ac:dyDescent="0.2"/>
    <row r="275" ht="16" x14ac:dyDescent="0.2"/>
    <row r="276" ht="16" x14ac:dyDescent="0.2"/>
    <row r="277" ht="16" x14ac:dyDescent="0.2"/>
    <row r="278" ht="16" x14ac:dyDescent="0.2"/>
    <row r="279" ht="16" x14ac:dyDescent="0.2"/>
    <row r="280" ht="16" x14ac:dyDescent="0.2"/>
    <row r="281" ht="16" x14ac:dyDescent="0.2"/>
    <row r="282" ht="16" x14ac:dyDescent="0.2"/>
    <row r="283" ht="16" x14ac:dyDescent="0.2"/>
    <row r="284" ht="16" x14ac:dyDescent="0.2"/>
    <row r="285" ht="16" x14ac:dyDescent="0.2"/>
    <row r="286" ht="16" x14ac:dyDescent="0.2"/>
    <row r="287" ht="16" x14ac:dyDescent="0.2"/>
    <row r="288" ht="16" x14ac:dyDescent="0.2"/>
    <row r="289" ht="16" x14ac:dyDescent="0.2"/>
    <row r="290" ht="16" x14ac:dyDescent="0.2"/>
    <row r="291" ht="16" x14ac:dyDescent="0.2"/>
    <row r="292" ht="16" x14ac:dyDescent="0.2"/>
    <row r="293" ht="16" x14ac:dyDescent="0.2"/>
    <row r="294" ht="16" x14ac:dyDescent="0.2"/>
    <row r="295" ht="16" x14ac:dyDescent="0.2"/>
    <row r="296" ht="16" x14ac:dyDescent="0.2"/>
    <row r="297" ht="16" x14ac:dyDescent="0.2"/>
    <row r="298" ht="16" x14ac:dyDescent="0.2"/>
    <row r="299" ht="16" x14ac:dyDescent="0.2"/>
    <row r="300" ht="16" x14ac:dyDescent="0.2"/>
    <row r="301" ht="16" x14ac:dyDescent="0.2"/>
    <row r="302" ht="16" x14ac:dyDescent="0.2"/>
    <row r="303" ht="16" x14ac:dyDescent="0.2"/>
    <row r="304" ht="16" x14ac:dyDescent="0.2"/>
    <row r="305" ht="16" x14ac:dyDescent="0.2"/>
    <row r="306" ht="16" x14ac:dyDescent="0.2"/>
    <row r="307" ht="16" x14ac:dyDescent="0.2"/>
    <row r="308" ht="16" x14ac:dyDescent="0.2"/>
    <row r="309" ht="16" x14ac:dyDescent="0.2"/>
    <row r="310" ht="16" x14ac:dyDescent="0.2"/>
    <row r="311" ht="16" x14ac:dyDescent="0.2"/>
    <row r="312" ht="16" x14ac:dyDescent="0.2"/>
    <row r="313" ht="16" x14ac:dyDescent="0.2"/>
    <row r="314" ht="16" x14ac:dyDescent="0.2"/>
    <row r="315" ht="16" x14ac:dyDescent="0.2"/>
    <row r="316" ht="16" x14ac:dyDescent="0.2"/>
    <row r="317" ht="16" x14ac:dyDescent="0.2"/>
    <row r="318" ht="16" x14ac:dyDescent="0.2"/>
    <row r="319" ht="16" x14ac:dyDescent="0.2"/>
    <row r="320" ht="16" x14ac:dyDescent="0.2"/>
    <row r="321" ht="16" x14ac:dyDescent="0.2"/>
    <row r="322" ht="16" x14ac:dyDescent="0.2"/>
    <row r="323" ht="16" x14ac:dyDescent="0.2"/>
    <row r="324" ht="16" x14ac:dyDescent="0.2"/>
    <row r="325" ht="16" x14ac:dyDescent="0.2"/>
    <row r="326" ht="16" x14ac:dyDescent="0.2"/>
    <row r="327" ht="16" x14ac:dyDescent="0.2"/>
    <row r="328" ht="16" x14ac:dyDescent="0.2"/>
    <row r="329" ht="16" x14ac:dyDescent="0.2"/>
    <row r="330" ht="16" x14ac:dyDescent="0.2"/>
    <row r="331" ht="16" x14ac:dyDescent="0.2"/>
    <row r="332" ht="16" x14ac:dyDescent="0.2"/>
    <row r="333" ht="16" x14ac:dyDescent="0.2"/>
    <row r="334" ht="16" x14ac:dyDescent="0.2"/>
    <row r="335" ht="16" x14ac:dyDescent="0.2"/>
    <row r="336" ht="16" x14ac:dyDescent="0.2"/>
    <row r="337" ht="16" x14ac:dyDescent="0.2"/>
    <row r="338" ht="16" x14ac:dyDescent="0.2"/>
    <row r="339" ht="16" x14ac:dyDescent="0.2"/>
    <row r="340" ht="16" x14ac:dyDescent="0.2"/>
    <row r="341" ht="16" x14ac:dyDescent="0.2"/>
    <row r="342" ht="16" x14ac:dyDescent="0.2"/>
    <row r="343" ht="16" x14ac:dyDescent="0.2"/>
    <row r="344" ht="16" x14ac:dyDescent="0.2"/>
    <row r="345" ht="16" x14ac:dyDescent="0.2"/>
    <row r="346" ht="16" x14ac:dyDescent="0.2"/>
    <row r="347" ht="16" x14ac:dyDescent="0.2"/>
    <row r="348" ht="16" x14ac:dyDescent="0.2"/>
    <row r="349" ht="16" x14ac:dyDescent="0.2"/>
    <row r="350" ht="16" x14ac:dyDescent="0.2"/>
    <row r="351" ht="16" x14ac:dyDescent="0.2"/>
    <row r="352" ht="16" x14ac:dyDescent="0.2"/>
    <row r="353" ht="16" x14ac:dyDescent="0.2"/>
    <row r="354" ht="16" x14ac:dyDescent="0.2"/>
    <row r="355" ht="16" x14ac:dyDescent="0.2"/>
    <row r="356" ht="16" x14ac:dyDescent="0.2"/>
    <row r="357" ht="16" x14ac:dyDescent="0.2"/>
    <row r="358" ht="16" x14ac:dyDescent="0.2"/>
    <row r="359" ht="16" x14ac:dyDescent="0.2"/>
    <row r="360" ht="16" x14ac:dyDescent="0.2"/>
    <row r="361" ht="16" x14ac:dyDescent="0.2"/>
    <row r="362" ht="16" x14ac:dyDescent="0.2"/>
    <row r="363" ht="16" x14ac:dyDescent="0.2"/>
    <row r="364" ht="16" x14ac:dyDescent="0.2"/>
    <row r="365" ht="16" x14ac:dyDescent="0.2"/>
    <row r="366" ht="16" x14ac:dyDescent="0.2"/>
    <row r="367" ht="16" x14ac:dyDescent="0.2"/>
    <row r="368" ht="16" x14ac:dyDescent="0.2"/>
    <row r="369" ht="16" x14ac:dyDescent="0.2"/>
    <row r="370" ht="16" x14ac:dyDescent="0.2"/>
    <row r="371" ht="16" x14ac:dyDescent="0.2"/>
    <row r="372" ht="16" x14ac:dyDescent="0.2"/>
    <row r="373" ht="16" x14ac:dyDescent="0.2"/>
    <row r="374" ht="16" x14ac:dyDescent="0.2"/>
    <row r="375" ht="16" x14ac:dyDescent="0.2"/>
    <row r="376" ht="16" x14ac:dyDescent="0.2"/>
    <row r="377" ht="16" x14ac:dyDescent="0.2"/>
    <row r="378" ht="16" x14ac:dyDescent="0.2"/>
    <row r="379" ht="16" x14ac:dyDescent="0.2"/>
    <row r="380" ht="16" x14ac:dyDescent="0.2"/>
    <row r="381" ht="16" x14ac:dyDescent="0.2"/>
    <row r="382" ht="16" x14ac:dyDescent="0.2"/>
    <row r="383" ht="16" x14ac:dyDescent="0.2"/>
    <row r="384" ht="16" x14ac:dyDescent="0.2"/>
    <row r="385" ht="16" x14ac:dyDescent="0.2"/>
    <row r="386" ht="16" x14ac:dyDescent="0.2"/>
    <row r="387" ht="16" x14ac:dyDescent="0.2"/>
    <row r="388" ht="16" x14ac:dyDescent="0.2"/>
    <row r="389" ht="16" x14ac:dyDescent="0.2"/>
    <row r="390" ht="16" x14ac:dyDescent="0.2"/>
    <row r="391" ht="16" x14ac:dyDescent="0.2"/>
    <row r="392" ht="16" x14ac:dyDescent="0.2"/>
    <row r="393" ht="16" x14ac:dyDescent="0.2"/>
    <row r="394" ht="16" x14ac:dyDescent="0.2"/>
    <row r="395" ht="16" x14ac:dyDescent="0.2"/>
    <row r="396" ht="16" x14ac:dyDescent="0.2"/>
    <row r="397" ht="16" x14ac:dyDescent="0.2"/>
    <row r="398" ht="16" x14ac:dyDescent="0.2"/>
    <row r="399" ht="16" x14ac:dyDescent="0.2"/>
    <row r="400" ht="16" x14ac:dyDescent="0.2"/>
    <row r="401" ht="16" x14ac:dyDescent="0.2"/>
    <row r="402" ht="16" x14ac:dyDescent="0.2"/>
    <row r="403" ht="16" x14ac:dyDescent="0.2"/>
    <row r="404" ht="16" x14ac:dyDescent="0.2"/>
    <row r="405" ht="16" x14ac:dyDescent="0.2"/>
    <row r="406" ht="16" x14ac:dyDescent="0.2"/>
    <row r="407" ht="16" x14ac:dyDescent="0.2"/>
    <row r="408" ht="16" x14ac:dyDescent="0.2"/>
    <row r="409" ht="16" x14ac:dyDescent="0.2"/>
    <row r="410" ht="16" x14ac:dyDescent="0.2"/>
    <row r="411" ht="16" x14ac:dyDescent="0.2"/>
    <row r="412" ht="16" x14ac:dyDescent="0.2"/>
    <row r="413" ht="16" x14ac:dyDescent="0.2"/>
    <row r="414" ht="16" x14ac:dyDescent="0.2"/>
    <row r="415" ht="16" x14ac:dyDescent="0.2"/>
    <row r="416" ht="16" x14ac:dyDescent="0.2"/>
    <row r="417" ht="16" x14ac:dyDescent="0.2"/>
    <row r="418" ht="16" x14ac:dyDescent="0.2"/>
    <row r="419" ht="16" x14ac:dyDescent="0.2"/>
    <row r="420" ht="16" x14ac:dyDescent="0.2"/>
    <row r="421" ht="16" x14ac:dyDescent="0.2"/>
    <row r="422" ht="16" x14ac:dyDescent="0.2"/>
    <row r="423" ht="16" x14ac:dyDescent="0.2"/>
    <row r="424" ht="16" x14ac:dyDescent="0.2"/>
    <row r="425" ht="16" x14ac:dyDescent="0.2"/>
    <row r="426" ht="16" x14ac:dyDescent="0.2"/>
    <row r="427" ht="16" x14ac:dyDescent="0.2"/>
    <row r="428" ht="16" x14ac:dyDescent="0.2"/>
    <row r="429" ht="16" x14ac:dyDescent="0.2"/>
    <row r="430" ht="16" x14ac:dyDescent="0.2"/>
    <row r="431" ht="16" x14ac:dyDescent="0.2"/>
    <row r="432" ht="16" x14ac:dyDescent="0.2"/>
    <row r="433" ht="16" x14ac:dyDescent="0.2"/>
    <row r="434" ht="16" x14ac:dyDescent="0.2"/>
    <row r="435" ht="16" x14ac:dyDescent="0.2"/>
    <row r="436" ht="16" x14ac:dyDescent="0.2"/>
    <row r="437" ht="16" x14ac:dyDescent="0.2"/>
    <row r="438" ht="16" x14ac:dyDescent="0.2"/>
    <row r="439" ht="16" x14ac:dyDescent="0.2"/>
    <row r="440" ht="16" x14ac:dyDescent="0.2"/>
    <row r="441" ht="16" x14ac:dyDescent="0.2"/>
    <row r="442" ht="16" x14ac:dyDescent="0.2"/>
    <row r="443" ht="16" x14ac:dyDescent="0.2"/>
    <row r="444" ht="16" x14ac:dyDescent="0.2"/>
    <row r="445" ht="16" x14ac:dyDescent="0.2"/>
    <row r="446" ht="16" x14ac:dyDescent="0.2"/>
    <row r="447" ht="16" x14ac:dyDescent="0.2"/>
    <row r="448" ht="16" x14ac:dyDescent="0.2"/>
    <row r="449" ht="16" x14ac:dyDescent="0.2"/>
    <row r="450" ht="16" x14ac:dyDescent="0.2"/>
    <row r="451" ht="16" x14ac:dyDescent="0.2"/>
    <row r="452" ht="16" x14ac:dyDescent="0.2"/>
    <row r="453" ht="16" x14ac:dyDescent="0.2"/>
    <row r="454" ht="16" x14ac:dyDescent="0.2"/>
    <row r="455" ht="16" x14ac:dyDescent="0.2"/>
    <row r="456" ht="16" x14ac:dyDescent="0.2"/>
    <row r="457" ht="16" x14ac:dyDescent="0.2"/>
    <row r="458" ht="16" x14ac:dyDescent="0.2"/>
    <row r="459" ht="16" x14ac:dyDescent="0.2"/>
    <row r="460" ht="16" x14ac:dyDescent="0.2"/>
    <row r="461" ht="16" x14ac:dyDescent="0.2"/>
    <row r="462" ht="16" x14ac:dyDescent="0.2"/>
    <row r="463" ht="16" x14ac:dyDescent="0.2"/>
    <row r="464" ht="16" x14ac:dyDescent="0.2"/>
    <row r="465" ht="16" x14ac:dyDescent="0.2"/>
    <row r="466" ht="16" x14ac:dyDescent="0.2"/>
    <row r="467" ht="16" x14ac:dyDescent="0.2"/>
    <row r="468" ht="16" x14ac:dyDescent="0.2"/>
    <row r="469" ht="16" x14ac:dyDescent="0.2"/>
    <row r="470" ht="16" x14ac:dyDescent="0.2"/>
    <row r="471" ht="16" x14ac:dyDescent="0.2"/>
    <row r="472" ht="16" x14ac:dyDescent="0.2"/>
    <row r="473" ht="16" x14ac:dyDescent="0.2"/>
    <row r="474" ht="16" x14ac:dyDescent="0.2"/>
    <row r="475" ht="16" x14ac:dyDescent="0.2"/>
    <row r="476" ht="16" x14ac:dyDescent="0.2"/>
    <row r="477" ht="16" x14ac:dyDescent="0.2"/>
    <row r="478" ht="16" x14ac:dyDescent="0.2"/>
    <row r="479" ht="16" x14ac:dyDescent="0.2"/>
    <row r="480" ht="16" x14ac:dyDescent="0.2"/>
    <row r="481" ht="16" x14ac:dyDescent="0.2"/>
    <row r="482" ht="16" x14ac:dyDescent="0.2"/>
    <row r="483" ht="16" x14ac:dyDescent="0.2"/>
    <row r="484" ht="16" x14ac:dyDescent="0.2"/>
    <row r="485" ht="16" x14ac:dyDescent="0.2"/>
    <row r="486" ht="16" x14ac:dyDescent="0.2"/>
    <row r="487" ht="16" x14ac:dyDescent="0.2"/>
    <row r="488" ht="16" x14ac:dyDescent="0.2"/>
    <row r="489" ht="16" x14ac:dyDescent="0.2"/>
    <row r="490" ht="16" x14ac:dyDescent="0.2"/>
    <row r="491" ht="16" x14ac:dyDescent="0.2"/>
    <row r="492" ht="16" x14ac:dyDescent="0.2"/>
    <row r="493" ht="16" x14ac:dyDescent="0.2"/>
    <row r="494" ht="16" x14ac:dyDescent="0.2"/>
    <row r="495" ht="16" x14ac:dyDescent="0.2"/>
    <row r="496" ht="16" x14ac:dyDescent="0.2"/>
    <row r="497" ht="16" x14ac:dyDescent="0.2"/>
    <row r="498" ht="16" x14ac:dyDescent="0.2"/>
    <row r="499" ht="16" x14ac:dyDescent="0.2"/>
    <row r="500" ht="16" x14ac:dyDescent="0.2"/>
    <row r="501" ht="16" x14ac:dyDescent="0.2"/>
    <row r="502" ht="16" x14ac:dyDescent="0.2"/>
    <row r="503" ht="16" x14ac:dyDescent="0.2"/>
    <row r="504" ht="16" x14ac:dyDescent="0.2"/>
    <row r="505" ht="16" x14ac:dyDescent="0.2"/>
    <row r="506" ht="16" x14ac:dyDescent="0.2"/>
    <row r="507" ht="16" x14ac:dyDescent="0.2"/>
    <row r="508" ht="16" x14ac:dyDescent="0.2"/>
    <row r="509" ht="16" x14ac:dyDescent="0.2"/>
    <row r="510" ht="16" x14ac:dyDescent="0.2"/>
    <row r="511" ht="16" x14ac:dyDescent="0.2"/>
    <row r="512" ht="16" x14ac:dyDescent="0.2"/>
    <row r="513" ht="16" x14ac:dyDescent="0.2"/>
    <row r="514" ht="16" x14ac:dyDescent="0.2"/>
    <row r="515" ht="16" x14ac:dyDescent="0.2"/>
    <row r="516" ht="16" x14ac:dyDescent="0.2"/>
    <row r="517" ht="16" x14ac:dyDescent="0.2"/>
    <row r="518" ht="16" x14ac:dyDescent="0.2"/>
    <row r="519" ht="16" x14ac:dyDescent="0.2"/>
    <row r="520" ht="16" x14ac:dyDescent="0.2"/>
    <row r="521" ht="16" x14ac:dyDescent="0.2"/>
    <row r="522" ht="16" x14ac:dyDescent="0.2"/>
    <row r="523" ht="16" x14ac:dyDescent="0.2"/>
    <row r="524" ht="16" x14ac:dyDescent="0.2"/>
    <row r="525" ht="16" x14ac:dyDescent="0.2"/>
    <row r="526" ht="16" x14ac:dyDescent="0.2"/>
    <row r="527" ht="16" x14ac:dyDescent="0.2"/>
    <row r="528" ht="16" x14ac:dyDescent="0.2"/>
    <row r="529" ht="16" x14ac:dyDescent="0.2"/>
    <row r="530" ht="16" x14ac:dyDescent="0.2"/>
    <row r="531" ht="16" x14ac:dyDescent="0.2"/>
    <row r="532" ht="16" x14ac:dyDescent="0.2"/>
    <row r="533" ht="16" x14ac:dyDescent="0.2"/>
    <row r="534" ht="16" x14ac:dyDescent="0.2"/>
    <row r="535" ht="16" x14ac:dyDescent="0.2"/>
    <row r="536" ht="16" x14ac:dyDescent="0.2"/>
    <row r="537" ht="16" x14ac:dyDescent="0.2"/>
    <row r="538" ht="16" x14ac:dyDescent="0.2"/>
    <row r="539" ht="16" x14ac:dyDescent="0.2"/>
    <row r="540" ht="16" x14ac:dyDescent="0.2"/>
    <row r="541" ht="16" x14ac:dyDescent="0.2"/>
    <row r="542" ht="16" x14ac:dyDescent="0.2"/>
    <row r="543" ht="16" x14ac:dyDescent="0.2"/>
    <row r="544" ht="16" x14ac:dyDescent="0.2"/>
    <row r="545" ht="16" x14ac:dyDescent="0.2"/>
    <row r="546" ht="16" x14ac:dyDescent="0.2"/>
    <row r="547" ht="16" x14ac:dyDescent="0.2"/>
    <row r="548" ht="16" x14ac:dyDescent="0.2"/>
    <row r="549" ht="16" x14ac:dyDescent="0.2"/>
    <row r="550" ht="16" x14ac:dyDescent="0.2"/>
    <row r="551" ht="16" x14ac:dyDescent="0.2"/>
    <row r="552" ht="16" x14ac:dyDescent="0.2"/>
    <row r="553" ht="16" x14ac:dyDescent="0.2"/>
    <row r="554" ht="16" x14ac:dyDescent="0.2"/>
    <row r="555" ht="16" x14ac:dyDescent="0.2"/>
    <row r="556" ht="16" x14ac:dyDescent="0.2"/>
    <row r="557" ht="16" x14ac:dyDescent="0.2"/>
    <row r="558" ht="16" x14ac:dyDescent="0.2"/>
    <row r="559" ht="16" x14ac:dyDescent="0.2"/>
    <row r="560" ht="16" x14ac:dyDescent="0.2"/>
    <row r="561" ht="16" x14ac:dyDescent="0.2"/>
    <row r="562" ht="16" x14ac:dyDescent="0.2"/>
    <row r="563" ht="16" x14ac:dyDescent="0.2"/>
    <row r="564" ht="16" x14ac:dyDescent="0.2"/>
    <row r="565" ht="16" x14ac:dyDescent="0.2"/>
    <row r="566" ht="16" x14ac:dyDescent="0.2"/>
    <row r="567" ht="16" x14ac:dyDescent="0.2"/>
    <row r="568" ht="16" x14ac:dyDescent="0.2"/>
    <row r="569" ht="16" x14ac:dyDescent="0.2"/>
    <row r="570" ht="16" x14ac:dyDescent="0.2"/>
    <row r="571" ht="16" x14ac:dyDescent="0.2"/>
    <row r="572" ht="16" x14ac:dyDescent="0.2"/>
    <row r="573" ht="16" x14ac:dyDescent="0.2"/>
    <row r="574" ht="16" x14ac:dyDescent="0.2"/>
    <row r="575" ht="16" x14ac:dyDescent="0.2"/>
    <row r="576" ht="16" x14ac:dyDescent="0.2"/>
    <row r="577" ht="16" x14ac:dyDescent="0.2"/>
    <row r="578" ht="16" x14ac:dyDescent="0.2"/>
    <row r="579" ht="16" x14ac:dyDescent="0.2"/>
    <row r="580" ht="16" x14ac:dyDescent="0.2"/>
    <row r="581" ht="16" x14ac:dyDescent="0.2"/>
    <row r="582" ht="16" x14ac:dyDescent="0.2"/>
    <row r="583" ht="16" x14ac:dyDescent="0.2"/>
    <row r="584" ht="16" x14ac:dyDescent="0.2"/>
    <row r="585" ht="16" x14ac:dyDescent="0.2"/>
    <row r="586" ht="16" x14ac:dyDescent="0.2"/>
    <row r="587" ht="16" x14ac:dyDescent="0.2"/>
    <row r="588" ht="16" x14ac:dyDescent="0.2"/>
    <row r="589" ht="16" x14ac:dyDescent="0.2"/>
    <row r="590" ht="16" x14ac:dyDescent="0.2"/>
    <row r="591" ht="16" x14ac:dyDescent="0.2"/>
    <row r="592" ht="16" x14ac:dyDescent="0.2"/>
    <row r="593" ht="16" x14ac:dyDescent="0.2"/>
    <row r="594" ht="16" x14ac:dyDescent="0.2"/>
    <row r="595" ht="16" x14ac:dyDescent="0.2"/>
    <row r="596" ht="16" x14ac:dyDescent="0.2"/>
    <row r="597" ht="16" x14ac:dyDescent="0.2"/>
    <row r="598" ht="16" x14ac:dyDescent="0.2"/>
    <row r="599" ht="16" x14ac:dyDescent="0.2"/>
    <row r="600" ht="16" x14ac:dyDescent="0.2"/>
    <row r="601" ht="16" x14ac:dyDescent="0.2"/>
    <row r="602" ht="16" x14ac:dyDescent="0.2"/>
    <row r="603" ht="16" x14ac:dyDescent="0.2"/>
    <row r="604" ht="16" x14ac:dyDescent="0.2"/>
    <row r="605" ht="16" x14ac:dyDescent="0.2"/>
    <row r="606" ht="16" x14ac:dyDescent="0.2"/>
    <row r="607" ht="16" x14ac:dyDescent="0.2"/>
    <row r="608" ht="16" x14ac:dyDescent="0.2"/>
    <row r="609" ht="16" x14ac:dyDescent="0.2"/>
    <row r="610" ht="16" x14ac:dyDescent="0.2"/>
    <row r="611" ht="16" x14ac:dyDescent="0.2"/>
    <row r="612" ht="16" x14ac:dyDescent="0.2"/>
    <row r="613" ht="16" x14ac:dyDescent="0.2"/>
    <row r="614" ht="16" x14ac:dyDescent="0.2"/>
    <row r="615" ht="16" x14ac:dyDescent="0.2"/>
    <row r="616" ht="16" x14ac:dyDescent="0.2"/>
    <row r="617" ht="16" x14ac:dyDescent="0.2"/>
    <row r="618" ht="16" x14ac:dyDescent="0.2"/>
    <row r="619" ht="16" x14ac:dyDescent="0.2"/>
    <row r="620" ht="16" x14ac:dyDescent="0.2"/>
    <row r="621" ht="16" x14ac:dyDescent="0.2"/>
    <row r="622" ht="16" x14ac:dyDescent="0.2"/>
    <row r="623" ht="16" x14ac:dyDescent="0.2"/>
    <row r="624" ht="16" x14ac:dyDescent="0.2"/>
    <row r="625" ht="16" x14ac:dyDescent="0.2"/>
    <row r="626" ht="16" x14ac:dyDescent="0.2"/>
    <row r="627" ht="16" x14ac:dyDescent="0.2"/>
    <row r="628" ht="16" x14ac:dyDescent="0.2"/>
    <row r="629" ht="16" x14ac:dyDescent="0.2"/>
    <row r="630" ht="16" x14ac:dyDescent="0.2"/>
    <row r="631" ht="16" x14ac:dyDescent="0.2"/>
    <row r="632" ht="16" x14ac:dyDescent="0.2"/>
    <row r="633" ht="16" x14ac:dyDescent="0.2"/>
    <row r="634" ht="16" x14ac:dyDescent="0.2"/>
    <row r="635" ht="16" x14ac:dyDescent="0.2"/>
    <row r="636" ht="16" x14ac:dyDescent="0.2"/>
    <row r="637" ht="16" x14ac:dyDescent="0.2"/>
    <row r="638" ht="16" x14ac:dyDescent="0.2"/>
    <row r="639" ht="16" x14ac:dyDescent="0.2"/>
    <row r="640" ht="16" x14ac:dyDescent="0.2"/>
    <row r="641" ht="16" x14ac:dyDescent="0.2"/>
    <row r="642" ht="16" x14ac:dyDescent="0.2"/>
    <row r="643" ht="16" x14ac:dyDescent="0.2"/>
    <row r="644" ht="16" x14ac:dyDescent="0.2"/>
    <row r="645" ht="16" x14ac:dyDescent="0.2"/>
    <row r="646" ht="16" x14ac:dyDescent="0.2"/>
    <row r="647" ht="16" x14ac:dyDescent="0.2"/>
    <row r="648" ht="16" x14ac:dyDescent="0.2"/>
    <row r="649" ht="16" x14ac:dyDescent="0.2"/>
    <row r="650" ht="16" x14ac:dyDescent="0.2"/>
    <row r="651" ht="16" x14ac:dyDescent="0.2"/>
    <row r="652" ht="16" x14ac:dyDescent="0.2"/>
    <row r="653" ht="16" x14ac:dyDescent="0.2"/>
    <row r="654" ht="16" x14ac:dyDescent="0.2"/>
    <row r="655" ht="16" x14ac:dyDescent="0.2"/>
    <row r="656" ht="16" x14ac:dyDescent="0.2"/>
    <row r="657" ht="16" x14ac:dyDescent="0.2"/>
    <row r="658" ht="16" x14ac:dyDescent="0.2"/>
    <row r="659" ht="16" x14ac:dyDescent="0.2"/>
    <row r="660" ht="16" x14ac:dyDescent="0.2"/>
    <row r="661" ht="16" x14ac:dyDescent="0.2"/>
    <row r="662" ht="16" x14ac:dyDescent="0.2"/>
    <row r="663" ht="16" x14ac:dyDescent="0.2"/>
    <row r="664" ht="16" x14ac:dyDescent="0.2"/>
    <row r="665" ht="16" x14ac:dyDescent="0.2"/>
    <row r="666" ht="16" x14ac:dyDescent="0.2"/>
    <row r="667" ht="16" x14ac:dyDescent="0.2"/>
    <row r="668" ht="16" x14ac:dyDescent="0.2"/>
    <row r="669" ht="16" x14ac:dyDescent="0.2"/>
    <row r="670" ht="16" x14ac:dyDescent="0.2"/>
    <row r="671" ht="16" x14ac:dyDescent="0.2"/>
    <row r="672" ht="16" x14ac:dyDescent="0.2"/>
    <row r="673" ht="16" x14ac:dyDescent="0.2"/>
    <row r="674" ht="16" x14ac:dyDescent="0.2"/>
    <row r="675" ht="16" x14ac:dyDescent="0.2"/>
    <row r="676" ht="16" x14ac:dyDescent="0.2"/>
    <row r="677" ht="16" x14ac:dyDescent="0.2"/>
    <row r="678" ht="16" x14ac:dyDescent="0.2"/>
    <row r="679" ht="16" x14ac:dyDescent="0.2"/>
    <row r="680" ht="16" x14ac:dyDescent="0.2"/>
    <row r="681" ht="16" x14ac:dyDescent="0.2"/>
    <row r="682" ht="16" x14ac:dyDescent="0.2"/>
    <row r="683" ht="16" x14ac:dyDescent="0.2"/>
    <row r="684" ht="16" x14ac:dyDescent="0.2"/>
    <row r="685" ht="16" x14ac:dyDescent="0.2"/>
    <row r="686" ht="16" x14ac:dyDescent="0.2"/>
    <row r="687" ht="16" x14ac:dyDescent="0.2"/>
    <row r="688" ht="16" x14ac:dyDescent="0.2"/>
    <row r="689" ht="16" x14ac:dyDescent="0.2"/>
    <row r="690" ht="16" x14ac:dyDescent="0.2"/>
    <row r="691" ht="16" x14ac:dyDescent="0.2"/>
    <row r="692" ht="16" x14ac:dyDescent="0.2"/>
    <row r="693" ht="16" x14ac:dyDescent="0.2"/>
    <row r="694" ht="16" x14ac:dyDescent="0.2"/>
    <row r="695" ht="16" x14ac:dyDescent="0.2"/>
    <row r="696" ht="16" x14ac:dyDescent="0.2"/>
    <row r="697" ht="16" x14ac:dyDescent="0.2"/>
    <row r="698" ht="16" x14ac:dyDescent="0.2"/>
    <row r="699" ht="16" x14ac:dyDescent="0.2"/>
    <row r="700" ht="16" x14ac:dyDescent="0.2"/>
    <row r="701" ht="16" x14ac:dyDescent="0.2"/>
    <row r="702" ht="16" x14ac:dyDescent="0.2"/>
    <row r="703" ht="16" x14ac:dyDescent="0.2"/>
    <row r="704" ht="16" x14ac:dyDescent="0.2"/>
    <row r="705" ht="16" x14ac:dyDescent="0.2"/>
    <row r="706" ht="16" x14ac:dyDescent="0.2"/>
    <row r="707" ht="16" x14ac:dyDescent="0.2"/>
    <row r="708" ht="16" x14ac:dyDescent="0.2"/>
    <row r="709" ht="16" x14ac:dyDescent="0.2"/>
    <row r="710" ht="16" x14ac:dyDescent="0.2"/>
    <row r="711" ht="16" x14ac:dyDescent="0.2"/>
    <row r="712" ht="16" x14ac:dyDescent="0.2"/>
    <row r="713" ht="16" x14ac:dyDescent="0.2"/>
    <row r="714" ht="16" x14ac:dyDescent="0.2"/>
    <row r="715" ht="16" x14ac:dyDescent="0.2"/>
    <row r="716" ht="16" x14ac:dyDescent="0.2"/>
    <row r="717" ht="16" x14ac:dyDescent="0.2"/>
    <row r="718" ht="16" x14ac:dyDescent="0.2"/>
    <row r="719" ht="16" x14ac:dyDescent="0.2"/>
    <row r="720" ht="16" x14ac:dyDescent="0.2"/>
    <row r="721" ht="16" x14ac:dyDescent="0.2"/>
    <row r="722" ht="16" x14ac:dyDescent="0.2"/>
    <row r="723" ht="16" x14ac:dyDescent="0.2"/>
    <row r="724" ht="16" x14ac:dyDescent="0.2"/>
    <row r="725" ht="16" x14ac:dyDescent="0.2"/>
    <row r="726" ht="16" x14ac:dyDescent="0.2"/>
    <row r="727" ht="16" x14ac:dyDescent="0.2"/>
    <row r="728" ht="16" x14ac:dyDescent="0.2"/>
    <row r="729" ht="16" x14ac:dyDescent="0.2"/>
    <row r="730" ht="16" x14ac:dyDescent="0.2"/>
    <row r="731" ht="16" x14ac:dyDescent="0.2"/>
    <row r="732" ht="16" x14ac:dyDescent="0.2"/>
    <row r="733" ht="16" x14ac:dyDescent="0.2"/>
    <row r="734" ht="16" x14ac:dyDescent="0.2"/>
    <row r="735" ht="16" x14ac:dyDescent="0.2"/>
    <row r="736" ht="16" x14ac:dyDescent="0.2"/>
    <row r="737" ht="16" x14ac:dyDescent="0.2"/>
    <row r="738" ht="16" x14ac:dyDescent="0.2"/>
    <row r="739" ht="16" x14ac:dyDescent="0.2"/>
    <row r="740" ht="16" x14ac:dyDescent="0.2"/>
    <row r="741" ht="16" x14ac:dyDescent="0.2"/>
    <row r="742" ht="16" x14ac:dyDescent="0.2"/>
    <row r="743" ht="16" x14ac:dyDescent="0.2"/>
    <row r="744" ht="16" x14ac:dyDescent="0.2"/>
    <row r="745" ht="16" x14ac:dyDescent="0.2"/>
    <row r="746" ht="16" x14ac:dyDescent="0.2"/>
    <row r="747" ht="16" x14ac:dyDescent="0.2"/>
    <row r="748" ht="16" x14ac:dyDescent="0.2"/>
    <row r="749" ht="16" x14ac:dyDescent="0.2"/>
    <row r="750" ht="16" x14ac:dyDescent="0.2"/>
    <row r="751" ht="16" x14ac:dyDescent="0.2"/>
    <row r="752" ht="16" x14ac:dyDescent="0.2"/>
    <row r="753" ht="16" x14ac:dyDescent="0.2"/>
    <row r="754" ht="16" x14ac:dyDescent="0.2"/>
    <row r="755" ht="16" x14ac:dyDescent="0.2"/>
    <row r="756" ht="16" x14ac:dyDescent="0.2"/>
    <row r="757" ht="16" x14ac:dyDescent="0.2"/>
    <row r="758" ht="16" x14ac:dyDescent="0.2"/>
    <row r="759" ht="16" x14ac:dyDescent="0.2"/>
    <row r="760" ht="16" x14ac:dyDescent="0.2"/>
    <row r="761" ht="16" x14ac:dyDescent="0.2"/>
    <row r="762" ht="16" x14ac:dyDescent="0.2"/>
    <row r="763" ht="16" x14ac:dyDescent="0.2"/>
    <row r="764" ht="16" x14ac:dyDescent="0.2"/>
    <row r="765" ht="16" x14ac:dyDescent="0.2"/>
    <row r="766" ht="16" x14ac:dyDescent="0.2"/>
    <row r="767" ht="16" x14ac:dyDescent="0.2"/>
    <row r="768" ht="16" x14ac:dyDescent="0.2"/>
    <row r="769" ht="16" x14ac:dyDescent="0.2"/>
    <row r="770" ht="16" x14ac:dyDescent="0.2"/>
    <row r="771" ht="16" x14ac:dyDescent="0.2"/>
    <row r="772" ht="16" x14ac:dyDescent="0.2"/>
    <row r="773" ht="16" x14ac:dyDescent="0.2"/>
    <row r="774" ht="16" x14ac:dyDescent="0.2"/>
    <row r="775" ht="16" x14ac:dyDescent="0.2"/>
    <row r="776" ht="16" x14ac:dyDescent="0.2"/>
    <row r="777" ht="16" x14ac:dyDescent="0.2"/>
    <row r="778" ht="16" x14ac:dyDescent="0.2"/>
    <row r="779" ht="16" x14ac:dyDescent="0.2"/>
    <row r="780" ht="16" x14ac:dyDescent="0.2"/>
    <row r="781" ht="16" x14ac:dyDescent="0.2"/>
    <row r="782" ht="16" x14ac:dyDescent="0.2"/>
    <row r="783" ht="16" x14ac:dyDescent="0.2"/>
    <row r="784" ht="16" x14ac:dyDescent="0.2"/>
    <row r="785" ht="16" x14ac:dyDescent="0.2"/>
    <row r="786" ht="16" x14ac:dyDescent="0.2"/>
    <row r="787" ht="16" x14ac:dyDescent="0.2"/>
    <row r="788" ht="16" x14ac:dyDescent="0.2"/>
    <row r="789" ht="16" x14ac:dyDescent="0.2"/>
    <row r="790" ht="16" x14ac:dyDescent="0.2"/>
    <row r="791" ht="16" x14ac:dyDescent="0.2"/>
    <row r="792" ht="16" x14ac:dyDescent="0.2"/>
    <row r="793" ht="16" x14ac:dyDescent="0.2"/>
    <row r="794" ht="16" x14ac:dyDescent="0.2"/>
    <row r="795" ht="16" x14ac:dyDescent="0.2"/>
    <row r="796" ht="16" x14ac:dyDescent="0.2"/>
    <row r="797" ht="16" x14ac:dyDescent="0.2"/>
    <row r="798" ht="16" x14ac:dyDescent="0.2"/>
    <row r="799" ht="16" x14ac:dyDescent="0.2"/>
    <row r="800" ht="16" x14ac:dyDescent="0.2"/>
    <row r="801" ht="16" x14ac:dyDescent="0.2"/>
    <row r="802" ht="16" x14ac:dyDescent="0.2"/>
    <row r="803" ht="16" x14ac:dyDescent="0.2"/>
    <row r="804" ht="16" x14ac:dyDescent="0.2"/>
    <row r="805" ht="16" x14ac:dyDescent="0.2"/>
    <row r="806" ht="16" x14ac:dyDescent="0.2"/>
    <row r="807" ht="16" x14ac:dyDescent="0.2"/>
    <row r="808" ht="16" x14ac:dyDescent="0.2"/>
    <row r="809" ht="16" x14ac:dyDescent="0.2"/>
    <row r="810" ht="16" x14ac:dyDescent="0.2"/>
    <row r="811" ht="16" x14ac:dyDescent="0.2"/>
    <row r="812" ht="16" x14ac:dyDescent="0.2"/>
    <row r="813" ht="16" x14ac:dyDescent="0.2"/>
    <row r="814" ht="16" x14ac:dyDescent="0.2"/>
    <row r="815" ht="16" x14ac:dyDescent="0.2"/>
    <row r="816" ht="16" x14ac:dyDescent="0.2"/>
    <row r="817" ht="16" x14ac:dyDescent="0.2"/>
    <row r="818" ht="16" x14ac:dyDescent="0.2"/>
    <row r="819" ht="16" x14ac:dyDescent="0.2"/>
    <row r="820" ht="16" x14ac:dyDescent="0.2"/>
    <row r="821" ht="16" x14ac:dyDescent="0.2"/>
    <row r="822" ht="16" x14ac:dyDescent="0.2"/>
    <row r="823" ht="16" x14ac:dyDescent="0.2"/>
    <row r="824" ht="16" x14ac:dyDescent="0.2"/>
    <row r="825" ht="16" x14ac:dyDescent="0.2"/>
    <row r="826" ht="16" x14ac:dyDescent="0.2"/>
    <row r="827" ht="16" x14ac:dyDescent="0.2"/>
    <row r="828" ht="16" x14ac:dyDescent="0.2"/>
    <row r="829" ht="16" x14ac:dyDescent="0.2"/>
    <row r="830" ht="16" x14ac:dyDescent="0.2"/>
    <row r="831" ht="16" x14ac:dyDescent="0.2"/>
    <row r="832" ht="16" x14ac:dyDescent="0.2"/>
    <row r="833" ht="16" x14ac:dyDescent="0.2"/>
    <row r="834" ht="16" x14ac:dyDescent="0.2"/>
    <row r="835" ht="16" x14ac:dyDescent="0.2"/>
    <row r="836" ht="16" x14ac:dyDescent="0.2"/>
    <row r="837" ht="16" x14ac:dyDescent="0.2"/>
    <row r="838" ht="16" x14ac:dyDescent="0.2"/>
    <row r="839" ht="16" x14ac:dyDescent="0.2"/>
    <row r="840" ht="16" x14ac:dyDescent="0.2"/>
    <row r="841" ht="16" x14ac:dyDescent="0.2"/>
    <row r="842" ht="16" x14ac:dyDescent="0.2"/>
    <row r="843" ht="16" x14ac:dyDescent="0.2"/>
    <row r="844" ht="16" x14ac:dyDescent="0.2"/>
    <row r="845" ht="16" x14ac:dyDescent="0.2"/>
    <row r="846" ht="16" x14ac:dyDescent="0.2"/>
    <row r="847" ht="16" x14ac:dyDescent="0.2"/>
    <row r="848" ht="16" x14ac:dyDescent="0.2"/>
    <row r="849" ht="16" x14ac:dyDescent="0.2"/>
    <row r="850" ht="16" x14ac:dyDescent="0.2"/>
    <row r="851" ht="16" x14ac:dyDescent="0.2"/>
    <row r="852" ht="16" x14ac:dyDescent="0.2"/>
    <row r="853" ht="16" x14ac:dyDescent="0.2"/>
    <row r="854" ht="16" x14ac:dyDescent="0.2"/>
    <row r="855" ht="16" x14ac:dyDescent="0.2"/>
    <row r="856" ht="16" x14ac:dyDescent="0.2"/>
    <row r="857" ht="16" x14ac:dyDescent="0.2"/>
    <row r="858" ht="16" x14ac:dyDescent="0.2"/>
    <row r="859" ht="16" x14ac:dyDescent="0.2"/>
    <row r="860" ht="16" x14ac:dyDescent="0.2"/>
    <row r="861" ht="16" x14ac:dyDescent="0.2"/>
    <row r="862" ht="16" x14ac:dyDescent="0.2"/>
    <row r="863" ht="16" x14ac:dyDescent="0.2"/>
    <row r="864" ht="16" x14ac:dyDescent="0.2"/>
    <row r="865" ht="16" x14ac:dyDescent="0.2"/>
    <row r="866" ht="16" x14ac:dyDescent="0.2"/>
    <row r="867" ht="16" x14ac:dyDescent="0.2"/>
    <row r="868" ht="16" x14ac:dyDescent="0.2"/>
    <row r="869" ht="16" x14ac:dyDescent="0.2"/>
    <row r="870" ht="16" x14ac:dyDescent="0.2"/>
    <row r="871" ht="16" x14ac:dyDescent="0.2"/>
    <row r="872" ht="16" x14ac:dyDescent="0.2"/>
    <row r="873" ht="16" x14ac:dyDescent="0.2"/>
    <row r="874" ht="16" x14ac:dyDescent="0.2"/>
    <row r="875" ht="16" x14ac:dyDescent="0.2"/>
    <row r="876" ht="16" x14ac:dyDescent="0.2"/>
    <row r="877" ht="16" x14ac:dyDescent="0.2"/>
    <row r="878" ht="16" x14ac:dyDescent="0.2"/>
    <row r="879" ht="16" x14ac:dyDescent="0.2"/>
    <row r="880" ht="16" x14ac:dyDescent="0.2"/>
    <row r="881" ht="16" x14ac:dyDescent="0.2"/>
    <row r="882" ht="16" x14ac:dyDescent="0.2"/>
    <row r="883" ht="16" x14ac:dyDescent="0.2"/>
    <row r="884" ht="16" x14ac:dyDescent="0.2"/>
    <row r="885" ht="16" x14ac:dyDescent="0.2"/>
    <row r="886" ht="16" x14ac:dyDescent="0.2"/>
    <row r="887" ht="16" x14ac:dyDescent="0.2"/>
    <row r="888" ht="16" x14ac:dyDescent="0.2"/>
    <row r="889" ht="16" x14ac:dyDescent="0.2"/>
    <row r="890" ht="16" x14ac:dyDescent="0.2"/>
    <row r="891" ht="16" x14ac:dyDescent="0.2"/>
    <row r="892" ht="16" x14ac:dyDescent="0.2"/>
    <row r="893" ht="16" x14ac:dyDescent="0.2"/>
    <row r="894" ht="16" x14ac:dyDescent="0.2"/>
    <row r="895" ht="16" x14ac:dyDescent="0.2"/>
    <row r="896" ht="16" x14ac:dyDescent="0.2"/>
    <row r="897" ht="16" x14ac:dyDescent="0.2"/>
    <row r="898" ht="16" x14ac:dyDescent="0.2"/>
    <row r="899" ht="16" x14ac:dyDescent="0.2"/>
    <row r="900" ht="16" x14ac:dyDescent="0.2"/>
    <row r="901" ht="16" x14ac:dyDescent="0.2"/>
    <row r="902" ht="16" x14ac:dyDescent="0.2"/>
    <row r="903" ht="16" x14ac:dyDescent="0.2"/>
    <row r="904" ht="16" x14ac:dyDescent="0.2"/>
    <row r="905" ht="16" x14ac:dyDescent="0.2"/>
    <row r="906" ht="16" x14ac:dyDescent="0.2"/>
    <row r="907" ht="16" x14ac:dyDescent="0.2"/>
    <row r="908" ht="16" x14ac:dyDescent="0.2"/>
    <row r="909" ht="16" x14ac:dyDescent="0.2"/>
    <row r="910" ht="16" x14ac:dyDescent="0.2"/>
    <row r="911" ht="16" x14ac:dyDescent="0.2"/>
    <row r="912" ht="16" x14ac:dyDescent="0.2"/>
    <row r="913" ht="16" x14ac:dyDescent="0.2"/>
    <row r="914" ht="16" x14ac:dyDescent="0.2"/>
    <row r="915" ht="16" x14ac:dyDescent="0.2"/>
    <row r="916" ht="16" x14ac:dyDescent="0.2"/>
    <row r="917" ht="16" x14ac:dyDescent="0.2"/>
    <row r="918" ht="16" x14ac:dyDescent="0.2"/>
    <row r="919" ht="16" x14ac:dyDescent="0.2"/>
    <row r="920" ht="16" x14ac:dyDescent="0.2"/>
    <row r="921" ht="16" x14ac:dyDescent="0.2"/>
    <row r="922" ht="16" x14ac:dyDescent="0.2"/>
    <row r="923" ht="16" x14ac:dyDescent="0.2"/>
    <row r="924" ht="16" x14ac:dyDescent="0.2"/>
    <row r="925" ht="16" x14ac:dyDescent="0.2"/>
    <row r="926" ht="16" x14ac:dyDescent="0.2"/>
    <row r="927" ht="16" x14ac:dyDescent="0.2"/>
    <row r="928" ht="16" x14ac:dyDescent="0.2"/>
    <row r="929" ht="16" x14ac:dyDescent="0.2"/>
    <row r="930" ht="16" x14ac:dyDescent="0.2"/>
    <row r="931" ht="16" x14ac:dyDescent="0.2"/>
    <row r="932" ht="16" x14ac:dyDescent="0.2"/>
    <row r="933" ht="16" x14ac:dyDescent="0.2"/>
    <row r="934" ht="16" x14ac:dyDescent="0.2"/>
    <row r="935" ht="16" x14ac:dyDescent="0.2"/>
    <row r="936" ht="16" x14ac:dyDescent="0.2"/>
    <row r="937" ht="16" x14ac:dyDescent="0.2"/>
    <row r="938" ht="16" x14ac:dyDescent="0.2"/>
    <row r="939" ht="16" x14ac:dyDescent="0.2"/>
    <row r="940" ht="16" x14ac:dyDescent="0.2"/>
    <row r="941" ht="16" x14ac:dyDescent="0.2"/>
    <row r="942" ht="16" x14ac:dyDescent="0.2"/>
    <row r="943" ht="16" x14ac:dyDescent="0.2"/>
    <row r="944" ht="16" x14ac:dyDescent="0.2"/>
    <row r="945" ht="16" x14ac:dyDescent="0.2"/>
    <row r="946" ht="16" x14ac:dyDescent="0.2"/>
    <row r="947" ht="16" x14ac:dyDescent="0.2"/>
    <row r="948" ht="16" x14ac:dyDescent="0.2"/>
    <row r="949" ht="16" x14ac:dyDescent="0.2"/>
    <row r="950" ht="16" x14ac:dyDescent="0.2"/>
    <row r="951" ht="16" x14ac:dyDescent="0.2"/>
    <row r="952" ht="16" x14ac:dyDescent="0.2"/>
    <row r="953" ht="16" x14ac:dyDescent="0.2"/>
    <row r="954" ht="16" x14ac:dyDescent="0.2"/>
    <row r="955" ht="16" x14ac:dyDescent="0.2"/>
    <row r="956" ht="16" x14ac:dyDescent="0.2"/>
    <row r="957" ht="16" x14ac:dyDescent="0.2"/>
    <row r="958" ht="16" x14ac:dyDescent="0.2"/>
    <row r="959" ht="16" x14ac:dyDescent="0.2"/>
    <row r="960" ht="16" x14ac:dyDescent="0.2"/>
    <row r="961" ht="16" x14ac:dyDescent="0.2"/>
    <row r="962" ht="16" x14ac:dyDescent="0.2"/>
    <row r="963" ht="16" x14ac:dyDescent="0.2"/>
    <row r="964" ht="16" x14ac:dyDescent="0.2"/>
    <row r="965" ht="16" x14ac:dyDescent="0.2"/>
    <row r="966" ht="16" x14ac:dyDescent="0.2"/>
    <row r="967" ht="16" x14ac:dyDescent="0.2"/>
    <row r="968" ht="16" x14ac:dyDescent="0.2"/>
    <row r="969" ht="16" x14ac:dyDescent="0.2"/>
    <row r="970" ht="16" x14ac:dyDescent="0.2"/>
    <row r="971" ht="16" x14ac:dyDescent="0.2"/>
    <row r="972" ht="16" x14ac:dyDescent="0.2"/>
    <row r="973" ht="16" x14ac:dyDescent="0.2"/>
    <row r="974" ht="16" x14ac:dyDescent="0.2"/>
    <row r="975" ht="16" x14ac:dyDescent="0.2"/>
    <row r="976" ht="16" x14ac:dyDescent="0.2"/>
    <row r="977" ht="16" x14ac:dyDescent="0.2"/>
    <row r="978" ht="16" x14ac:dyDescent="0.2"/>
    <row r="979" ht="16" x14ac:dyDescent="0.2"/>
    <row r="980" ht="16" x14ac:dyDescent="0.2"/>
    <row r="981" ht="16" x14ac:dyDescent="0.2"/>
    <row r="982" ht="16" x14ac:dyDescent="0.2"/>
    <row r="983" ht="16" x14ac:dyDescent="0.2"/>
    <row r="984" ht="16" x14ac:dyDescent="0.2"/>
    <row r="985" ht="16" x14ac:dyDescent="0.2"/>
    <row r="986" ht="16" x14ac:dyDescent="0.2"/>
    <row r="987" ht="16" x14ac:dyDescent="0.2"/>
    <row r="988" ht="16" x14ac:dyDescent="0.2"/>
    <row r="989" ht="16" x14ac:dyDescent="0.2"/>
    <row r="990" ht="16" x14ac:dyDescent="0.2"/>
    <row r="991" ht="16" x14ac:dyDescent="0.2"/>
    <row r="992" ht="16" x14ac:dyDescent="0.2"/>
    <row r="993" ht="16" x14ac:dyDescent="0.2"/>
    <row r="994" ht="16" x14ac:dyDescent="0.2"/>
    <row r="995" ht="16" x14ac:dyDescent="0.2"/>
    <row r="996" ht="16" x14ac:dyDescent="0.2"/>
    <row r="997" ht="16" x14ac:dyDescent="0.2"/>
    <row r="998" ht="16" x14ac:dyDescent="0.2"/>
    <row r="999" ht="16" x14ac:dyDescent="0.2"/>
    <row r="1000" ht="16" x14ac:dyDescent="0.2"/>
    <row r="1001" ht="16" x14ac:dyDescent="0.2"/>
    <row r="1002" ht="16" x14ac:dyDescent="0.2"/>
    <row r="1003" ht="16" x14ac:dyDescent="0.2"/>
    <row r="1004" ht="16" x14ac:dyDescent="0.2"/>
    <row r="1005" ht="16" x14ac:dyDescent="0.2"/>
    <row r="1006" ht="16" x14ac:dyDescent="0.2"/>
    <row r="1007" ht="16" x14ac:dyDescent="0.2"/>
    <row r="1008" ht="16" x14ac:dyDescent="0.2"/>
    <row r="1009" ht="16" x14ac:dyDescent="0.2"/>
    <row r="1010" ht="16" x14ac:dyDescent="0.2"/>
    <row r="1011" ht="16" x14ac:dyDescent="0.2"/>
    <row r="1012" ht="16" x14ac:dyDescent="0.2"/>
    <row r="1013" ht="16" x14ac:dyDescent="0.2"/>
    <row r="1014" ht="16" x14ac:dyDescent="0.2"/>
    <row r="1015" ht="16" x14ac:dyDescent="0.2"/>
    <row r="1016" ht="16" x14ac:dyDescent="0.2"/>
    <row r="1017" ht="16" x14ac:dyDescent="0.2"/>
    <row r="1018" ht="16" x14ac:dyDescent="0.2"/>
    <row r="1019" ht="16" x14ac:dyDescent="0.2"/>
    <row r="1020" ht="16" x14ac:dyDescent="0.2"/>
    <row r="1021" ht="16" x14ac:dyDescent="0.2"/>
    <row r="1022" ht="16" x14ac:dyDescent="0.2"/>
    <row r="1023" ht="16" x14ac:dyDescent="0.2"/>
    <row r="1024" ht="16" x14ac:dyDescent="0.2"/>
    <row r="1025" ht="16" x14ac:dyDescent="0.2"/>
    <row r="1026" ht="16" x14ac:dyDescent="0.2"/>
    <row r="1027" ht="16" x14ac:dyDescent="0.2"/>
    <row r="1028" ht="16" x14ac:dyDescent="0.2"/>
    <row r="1029" ht="16" x14ac:dyDescent="0.2"/>
    <row r="1030" ht="16" x14ac:dyDescent="0.2"/>
    <row r="1031" ht="16" x14ac:dyDescent="0.2"/>
    <row r="1032" ht="16" x14ac:dyDescent="0.2"/>
  </sheetData>
  <dataValidations count="1">
    <dataValidation type="list" allowBlank="1" showInputMessage="1" showErrorMessage="1" sqref="C3:C37" xr:uid="{4A594FDA-3F56-0D40-887D-C2A4FB72FE4F}">
      <formula1>"Critical,High,Medium,Low,Minimal"</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249977111117893"/>
    <outlinePr summaryBelow="0" summaryRight="0"/>
  </sheetPr>
  <dimension ref="A1:D971"/>
  <sheetViews>
    <sheetView workbookViewId="0"/>
  </sheetViews>
  <sheetFormatPr baseColWidth="10" defaultColWidth="14.5" defaultRowHeight="22" customHeight="1" x14ac:dyDescent="0.2"/>
  <cols>
    <col min="1" max="1" width="4.6640625" style="5" customWidth="1"/>
    <col min="2" max="2" width="33" style="5" customWidth="1"/>
    <col min="3" max="3" width="99.6640625" style="5" customWidth="1"/>
    <col min="4" max="4" width="4.6640625" style="5" customWidth="1"/>
    <col min="5" max="16384" width="14.5" style="5"/>
  </cols>
  <sheetData>
    <row r="1" spans="1:4" ht="22" customHeight="1" x14ac:dyDescent="0.2">
      <c r="A1" s="47"/>
      <c r="B1" s="44"/>
      <c r="C1" s="44"/>
      <c r="D1" s="45"/>
    </row>
    <row r="2" spans="1:4" ht="22" customHeight="1" x14ac:dyDescent="0.2">
      <c r="A2" s="46"/>
      <c r="B2" s="30" t="s">
        <v>187</v>
      </c>
      <c r="C2" s="31" t="s">
        <v>186</v>
      </c>
      <c r="D2" s="46"/>
    </row>
    <row r="3" spans="1:4" ht="17" x14ac:dyDescent="0.2">
      <c r="A3" s="46"/>
      <c r="B3" s="108" t="s">
        <v>310</v>
      </c>
      <c r="C3" s="109" t="s">
        <v>318</v>
      </c>
      <c r="D3" s="46"/>
    </row>
    <row r="4" spans="1:4" ht="153" x14ac:dyDescent="0.2">
      <c r="A4" s="46"/>
      <c r="B4" s="108" t="s">
        <v>2</v>
      </c>
      <c r="C4" s="109" t="s">
        <v>344</v>
      </c>
      <c r="D4" s="46"/>
    </row>
    <row r="5" spans="1:4" ht="22" customHeight="1" x14ac:dyDescent="0.2">
      <c r="A5" s="46"/>
      <c r="B5" s="108" t="s">
        <v>4</v>
      </c>
      <c r="C5" s="109" t="s">
        <v>345</v>
      </c>
      <c r="D5" s="46"/>
    </row>
    <row r="6" spans="1:4" ht="22" customHeight="1" x14ac:dyDescent="0.2">
      <c r="A6" s="46"/>
      <c r="B6" s="108" t="s">
        <v>5</v>
      </c>
      <c r="C6" s="109" t="s">
        <v>319</v>
      </c>
      <c r="D6" s="46"/>
    </row>
    <row r="7" spans="1:4" ht="22" customHeight="1" x14ac:dyDescent="0.2">
      <c r="A7" s="46"/>
      <c r="B7" s="108" t="s">
        <v>6</v>
      </c>
      <c r="C7" s="109" t="s">
        <v>320</v>
      </c>
      <c r="D7" s="46"/>
    </row>
    <row r="8" spans="1:4" ht="22" customHeight="1" x14ac:dyDescent="0.2">
      <c r="A8" s="46"/>
      <c r="B8" s="108" t="s">
        <v>7</v>
      </c>
      <c r="C8" s="109" t="s">
        <v>346</v>
      </c>
      <c r="D8" s="46"/>
    </row>
    <row r="9" spans="1:4" ht="22" customHeight="1" x14ac:dyDescent="0.2">
      <c r="A9" s="46"/>
      <c r="B9" s="108" t="s">
        <v>8</v>
      </c>
      <c r="C9" s="109" t="s">
        <v>330</v>
      </c>
      <c r="D9" s="46"/>
    </row>
    <row r="10" spans="1:4" ht="22" customHeight="1" x14ac:dyDescent="0.2">
      <c r="A10" s="46"/>
      <c r="B10" s="108" t="s">
        <v>328</v>
      </c>
      <c r="C10" s="109" t="s">
        <v>321</v>
      </c>
      <c r="D10" s="46"/>
    </row>
    <row r="11" spans="1:4" ht="22" customHeight="1" x14ac:dyDescent="0.2">
      <c r="A11" s="46"/>
      <c r="B11" s="108" t="s">
        <v>9</v>
      </c>
      <c r="C11" s="109" t="s">
        <v>329</v>
      </c>
      <c r="D11" s="46"/>
    </row>
    <row r="12" spans="1:4" ht="22" customHeight="1" x14ac:dyDescent="0.2">
      <c r="A12" s="46"/>
      <c r="B12" s="108" t="s">
        <v>10</v>
      </c>
      <c r="C12" s="109" t="s">
        <v>322</v>
      </c>
      <c r="D12" s="46"/>
    </row>
    <row r="13" spans="1:4" ht="22" customHeight="1" x14ac:dyDescent="0.2">
      <c r="A13" s="46"/>
      <c r="B13" s="108" t="s">
        <v>11</v>
      </c>
      <c r="C13" s="109" t="s">
        <v>323</v>
      </c>
      <c r="D13" s="46"/>
    </row>
    <row r="14" spans="1:4" ht="22" customHeight="1" x14ac:dyDescent="0.2">
      <c r="A14" s="46"/>
      <c r="B14" s="108" t="s">
        <v>12</v>
      </c>
      <c r="C14" s="109" t="s">
        <v>324</v>
      </c>
      <c r="D14" s="46"/>
    </row>
    <row r="15" spans="1:4" ht="22" customHeight="1" x14ac:dyDescent="0.2">
      <c r="A15" s="46"/>
      <c r="B15" s="108" t="s">
        <v>331</v>
      </c>
      <c r="C15" s="109" t="s">
        <v>325</v>
      </c>
      <c r="D15" s="46"/>
    </row>
    <row r="16" spans="1:4" ht="34" x14ac:dyDescent="0.2">
      <c r="A16" s="46"/>
      <c r="B16" s="108" t="s">
        <v>312</v>
      </c>
      <c r="C16" s="109" t="s">
        <v>326</v>
      </c>
      <c r="D16" s="46"/>
    </row>
    <row r="17" spans="1:4" ht="34" x14ac:dyDescent="0.2">
      <c r="A17" s="46"/>
      <c r="B17" s="108" t="s">
        <v>313</v>
      </c>
      <c r="C17" s="109" t="s">
        <v>314</v>
      </c>
      <c r="D17" s="46"/>
    </row>
    <row r="18" spans="1:4" ht="22" customHeight="1" x14ac:dyDescent="0.2">
      <c r="A18" s="46"/>
      <c r="B18" s="108" t="s">
        <v>315</v>
      </c>
      <c r="C18" s="109" t="s">
        <v>327</v>
      </c>
      <c r="D18" s="46"/>
    </row>
    <row r="19" spans="1:4" ht="22" customHeight="1" x14ac:dyDescent="0.2">
      <c r="A19" s="48"/>
      <c r="B19" s="44"/>
      <c r="C19" s="44"/>
      <c r="D19" s="49"/>
    </row>
    <row r="20" spans="1:4" ht="22" customHeight="1" x14ac:dyDescent="0.2">
      <c r="B20" s="6"/>
      <c r="C20" s="6"/>
    </row>
    <row r="21" spans="1:4" ht="22" customHeight="1" x14ac:dyDescent="0.2">
      <c r="B21" s="6"/>
      <c r="C21" s="6"/>
    </row>
    <row r="22" spans="1:4" ht="22" customHeight="1" x14ac:dyDescent="0.2">
      <c r="B22" s="6"/>
      <c r="C22" s="6"/>
    </row>
    <row r="23" spans="1:4" ht="22" customHeight="1" x14ac:dyDescent="0.2">
      <c r="B23" s="6"/>
      <c r="C23" s="6"/>
    </row>
    <row r="24" spans="1:4" ht="22" customHeight="1" x14ac:dyDescent="0.2">
      <c r="B24" s="6"/>
      <c r="C24" s="6"/>
    </row>
    <row r="25" spans="1:4" ht="22" customHeight="1" x14ac:dyDescent="0.2">
      <c r="B25" s="6"/>
      <c r="C25" s="6"/>
    </row>
    <row r="26" spans="1:4" ht="22" customHeight="1" x14ac:dyDescent="0.2">
      <c r="B26" s="6"/>
      <c r="C26" s="6"/>
    </row>
    <row r="27" spans="1:4" ht="22" customHeight="1" x14ac:dyDescent="0.2">
      <c r="B27" s="6"/>
      <c r="C27" s="6"/>
    </row>
    <row r="28" spans="1:4" ht="22" customHeight="1" x14ac:dyDescent="0.2">
      <c r="B28" s="6"/>
      <c r="C28" s="6"/>
    </row>
    <row r="29" spans="1:4" ht="22" customHeight="1" x14ac:dyDescent="0.2">
      <c r="B29" s="6"/>
      <c r="C29" s="6"/>
    </row>
    <row r="30" spans="1:4" ht="22" customHeight="1" x14ac:dyDescent="0.2">
      <c r="B30" s="6"/>
      <c r="C30" s="6"/>
    </row>
    <row r="31" spans="1:4" ht="22" customHeight="1" x14ac:dyDescent="0.2">
      <c r="B31" s="6"/>
      <c r="C31" s="6"/>
    </row>
    <row r="32" spans="1:4" ht="22" customHeight="1" x14ac:dyDescent="0.2">
      <c r="B32" s="6"/>
      <c r="C32" s="6"/>
    </row>
    <row r="33" spans="2:3" ht="22" customHeight="1" x14ac:dyDescent="0.2">
      <c r="B33" s="6"/>
      <c r="C33" s="6"/>
    </row>
    <row r="34" spans="2:3" ht="22" customHeight="1" x14ac:dyDescent="0.2">
      <c r="B34" s="6"/>
      <c r="C34" s="6"/>
    </row>
    <row r="35" spans="2:3" ht="22" customHeight="1" x14ac:dyDescent="0.2">
      <c r="B35" s="6"/>
      <c r="C35" s="6"/>
    </row>
    <row r="36" spans="2:3" ht="22" customHeight="1" x14ac:dyDescent="0.2">
      <c r="B36" s="6"/>
      <c r="C36" s="6"/>
    </row>
    <row r="37" spans="2:3" ht="22" customHeight="1" x14ac:dyDescent="0.2">
      <c r="B37" s="6"/>
      <c r="C37" s="6"/>
    </row>
    <row r="38" spans="2:3" ht="22" customHeight="1" x14ac:dyDescent="0.2">
      <c r="B38" s="6"/>
      <c r="C38" s="6"/>
    </row>
    <row r="39" spans="2:3" ht="22" customHeight="1" x14ac:dyDescent="0.2">
      <c r="B39" s="6"/>
      <c r="C39" s="6"/>
    </row>
    <row r="40" spans="2:3" ht="22" customHeight="1" x14ac:dyDescent="0.2">
      <c r="B40" s="6"/>
      <c r="C40" s="6"/>
    </row>
    <row r="41" spans="2:3" ht="22" customHeight="1" x14ac:dyDescent="0.2">
      <c r="B41" s="6"/>
      <c r="C41" s="6"/>
    </row>
    <row r="42" spans="2:3" ht="22" customHeight="1" x14ac:dyDescent="0.2">
      <c r="B42" s="6"/>
      <c r="C42" s="6"/>
    </row>
    <row r="43" spans="2:3" ht="22" customHeight="1" x14ac:dyDescent="0.2">
      <c r="B43" s="6"/>
      <c r="C43" s="6"/>
    </row>
    <row r="44" spans="2:3" ht="22" customHeight="1" x14ac:dyDescent="0.2">
      <c r="B44" s="6"/>
      <c r="C44" s="6"/>
    </row>
    <row r="45" spans="2:3" ht="22" customHeight="1" x14ac:dyDescent="0.2">
      <c r="B45" s="6"/>
      <c r="C45" s="6"/>
    </row>
    <row r="46" spans="2:3" ht="22" customHeight="1" x14ac:dyDescent="0.2">
      <c r="B46" s="6"/>
      <c r="C46" s="6"/>
    </row>
    <row r="47" spans="2:3" ht="22" customHeight="1" x14ac:dyDescent="0.2">
      <c r="B47" s="6"/>
      <c r="C47" s="6"/>
    </row>
    <row r="48" spans="2:3" ht="22" customHeight="1" x14ac:dyDescent="0.2">
      <c r="B48" s="6"/>
      <c r="C48" s="6"/>
    </row>
    <row r="49" spans="2:3" ht="22" customHeight="1" x14ac:dyDescent="0.2">
      <c r="B49" s="6"/>
      <c r="C49" s="6"/>
    </row>
    <row r="50" spans="2:3" ht="22" customHeight="1" x14ac:dyDescent="0.2">
      <c r="B50" s="6"/>
      <c r="C50" s="6"/>
    </row>
    <row r="51" spans="2:3" ht="22" customHeight="1" x14ac:dyDescent="0.2">
      <c r="B51" s="6"/>
      <c r="C51" s="6"/>
    </row>
    <row r="52" spans="2:3" ht="22" customHeight="1" x14ac:dyDescent="0.2">
      <c r="B52" s="6"/>
      <c r="C52" s="6"/>
    </row>
    <row r="53" spans="2:3" ht="22" customHeight="1" x14ac:dyDescent="0.2">
      <c r="B53" s="6"/>
      <c r="C53" s="6"/>
    </row>
    <row r="54" spans="2:3" ht="22" customHeight="1" x14ac:dyDescent="0.2">
      <c r="B54" s="6"/>
      <c r="C54" s="6"/>
    </row>
    <row r="55" spans="2:3" ht="22" customHeight="1" x14ac:dyDescent="0.2">
      <c r="B55" s="6"/>
      <c r="C55" s="6"/>
    </row>
    <row r="56" spans="2:3" ht="22" customHeight="1" x14ac:dyDescent="0.2">
      <c r="B56" s="6"/>
      <c r="C56" s="6"/>
    </row>
    <row r="57" spans="2:3" ht="22" customHeight="1" x14ac:dyDescent="0.2">
      <c r="B57" s="6"/>
      <c r="C57" s="6"/>
    </row>
    <row r="58" spans="2:3" ht="22" customHeight="1" x14ac:dyDescent="0.2">
      <c r="B58" s="6"/>
      <c r="C58" s="6"/>
    </row>
    <row r="59" spans="2:3" ht="22" customHeight="1" x14ac:dyDescent="0.2">
      <c r="B59" s="6"/>
      <c r="C59" s="6"/>
    </row>
    <row r="60" spans="2:3" ht="22" customHeight="1" x14ac:dyDescent="0.2">
      <c r="B60" s="6"/>
      <c r="C60" s="6"/>
    </row>
    <row r="61" spans="2:3" ht="22" customHeight="1" x14ac:dyDescent="0.2">
      <c r="B61" s="6"/>
      <c r="C61" s="6"/>
    </row>
    <row r="62" spans="2:3" ht="22" customHeight="1" x14ac:dyDescent="0.2">
      <c r="B62" s="6"/>
      <c r="C62" s="6"/>
    </row>
    <row r="63" spans="2:3" ht="22" customHeight="1" x14ac:dyDescent="0.2">
      <c r="B63" s="6"/>
      <c r="C63" s="6"/>
    </row>
    <row r="64" spans="2:3" ht="22" customHeight="1" x14ac:dyDescent="0.2">
      <c r="B64" s="6"/>
      <c r="C64" s="6"/>
    </row>
    <row r="65" spans="2:3" ht="22" customHeight="1" x14ac:dyDescent="0.2">
      <c r="B65" s="6"/>
      <c r="C65" s="6"/>
    </row>
    <row r="66" spans="2:3" ht="22" customHeight="1" x14ac:dyDescent="0.2">
      <c r="B66" s="6"/>
      <c r="C66" s="6"/>
    </row>
    <row r="67" spans="2:3" ht="22" customHeight="1" x14ac:dyDescent="0.2">
      <c r="B67" s="6"/>
      <c r="C67" s="6"/>
    </row>
    <row r="68" spans="2:3" ht="22" customHeight="1" x14ac:dyDescent="0.2">
      <c r="B68" s="6"/>
      <c r="C68" s="6"/>
    </row>
    <row r="69" spans="2:3" ht="22" customHeight="1" x14ac:dyDescent="0.2">
      <c r="B69" s="6"/>
      <c r="C69" s="6"/>
    </row>
    <row r="70" spans="2:3" ht="22" customHeight="1" x14ac:dyDescent="0.2">
      <c r="B70" s="6"/>
      <c r="C70" s="6"/>
    </row>
    <row r="71" spans="2:3" ht="22" customHeight="1" x14ac:dyDescent="0.2">
      <c r="B71" s="6"/>
      <c r="C71" s="6"/>
    </row>
    <row r="72" spans="2:3" ht="22" customHeight="1" x14ac:dyDescent="0.2">
      <c r="B72" s="6"/>
      <c r="C72" s="6"/>
    </row>
    <row r="73" spans="2:3" ht="22" customHeight="1" x14ac:dyDescent="0.2">
      <c r="B73" s="6"/>
      <c r="C73" s="6"/>
    </row>
    <row r="74" spans="2:3" ht="22" customHeight="1" x14ac:dyDescent="0.2">
      <c r="B74" s="6"/>
      <c r="C74" s="6"/>
    </row>
    <row r="75" spans="2:3" ht="22" customHeight="1" x14ac:dyDescent="0.2">
      <c r="B75" s="6"/>
      <c r="C75" s="6"/>
    </row>
    <row r="76" spans="2:3" ht="22" customHeight="1" x14ac:dyDescent="0.2">
      <c r="B76" s="6"/>
      <c r="C76" s="6"/>
    </row>
    <row r="77" spans="2:3" ht="22" customHeight="1" x14ac:dyDescent="0.2">
      <c r="B77" s="6"/>
      <c r="C77" s="6"/>
    </row>
    <row r="78" spans="2:3" ht="22" customHeight="1" x14ac:dyDescent="0.2">
      <c r="B78" s="6"/>
      <c r="C78" s="6"/>
    </row>
    <row r="79" spans="2:3" ht="22" customHeight="1" x14ac:dyDescent="0.2">
      <c r="B79" s="6"/>
      <c r="C79" s="6"/>
    </row>
    <row r="80" spans="2:3" ht="22" customHeight="1" x14ac:dyDescent="0.2">
      <c r="B80" s="6"/>
      <c r="C80" s="6"/>
    </row>
    <row r="81" spans="2:3" ht="22" customHeight="1" x14ac:dyDescent="0.2">
      <c r="B81" s="6"/>
      <c r="C81" s="6"/>
    </row>
    <row r="82" spans="2:3" ht="22" customHeight="1" x14ac:dyDescent="0.2">
      <c r="B82" s="6"/>
      <c r="C82" s="6"/>
    </row>
    <row r="83" spans="2:3" ht="22" customHeight="1" x14ac:dyDescent="0.2">
      <c r="B83" s="6"/>
      <c r="C83" s="6"/>
    </row>
    <row r="84" spans="2:3" ht="22" customHeight="1" x14ac:dyDescent="0.2">
      <c r="B84" s="6"/>
      <c r="C84" s="6"/>
    </row>
    <row r="85" spans="2:3" ht="22" customHeight="1" x14ac:dyDescent="0.2">
      <c r="B85" s="6"/>
      <c r="C85" s="6"/>
    </row>
    <row r="86" spans="2:3" ht="22" customHeight="1" x14ac:dyDescent="0.2">
      <c r="B86" s="6"/>
      <c r="C86" s="6"/>
    </row>
    <row r="87" spans="2:3" ht="22" customHeight="1" x14ac:dyDescent="0.2">
      <c r="B87" s="6"/>
      <c r="C87" s="6"/>
    </row>
    <row r="88" spans="2:3" ht="22" customHeight="1" x14ac:dyDescent="0.2">
      <c r="B88" s="6"/>
      <c r="C88" s="6"/>
    </row>
    <row r="89" spans="2:3" ht="22" customHeight="1" x14ac:dyDescent="0.2">
      <c r="B89" s="6"/>
      <c r="C89" s="6"/>
    </row>
    <row r="90" spans="2:3" ht="22" customHeight="1" x14ac:dyDescent="0.2">
      <c r="B90" s="6"/>
      <c r="C90" s="6"/>
    </row>
    <row r="91" spans="2:3" ht="22" customHeight="1" x14ac:dyDescent="0.2">
      <c r="B91" s="6"/>
      <c r="C91" s="6"/>
    </row>
    <row r="92" spans="2:3" ht="22" customHeight="1" x14ac:dyDescent="0.2">
      <c r="B92" s="6"/>
      <c r="C92" s="6"/>
    </row>
    <row r="93" spans="2:3" ht="22" customHeight="1" x14ac:dyDescent="0.2">
      <c r="B93" s="6"/>
      <c r="C93" s="6"/>
    </row>
    <row r="94" spans="2:3" ht="22" customHeight="1" x14ac:dyDescent="0.2">
      <c r="B94" s="6"/>
      <c r="C94" s="6"/>
    </row>
    <row r="95" spans="2:3" ht="22" customHeight="1" x14ac:dyDescent="0.2">
      <c r="B95" s="6"/>
      <c r="C95" s="6"/>
    </row>
    <row r="96" spans="2:3" ht="22" customHeight="1" x14ac:dyDescent="0.2">
      <c r="B96" s="6"/>
      <c r="C96" s="6"/>
    </row>
    <row r="97" spans="2:3" ht="22" customHeight="1" x14ac:dyDescent="0.2">
      <c r="B97" s="6"/>
      <c r="C97" s="6"/>
    </row>
    <row r="98" spans="2:3" ht="22" customHeight="1" x14ac:dyDescent="0.2">
      <c r="B98" s="6"/>
      <c r="C98" s="6"/>
    </row>
    <row r="99" spans="2:3" ht="22" customHeight="1" x14ac:dyDescent="0.2">
      <c r="B99" s="6"/>
      <c r="C99" s="6"/>
    </row>
    <row r="100" spans="2:3" ht="22" customHeight="1" x14ac:dyDescent="0.2">
      <c r="B100" s="6"/>
      <c r="C100" s="6"/>
    </row>
    <row r="101" spans="2:3" ht="22" customHeight="1" x14ac:dyDescent="0.2">
      <c r="B101" s="6"/>
      <c r="C101" s="6"/>
    </row>
    <row r="102" spans="2:3" ht="22" customHeight="1" x14ac:dyDescent="0.2">
      <c r="B102" s="6"/>
      <c r="C102" s="6"/>
    </row>
    <row r="103" spans="2:3" ht="22" customHeight="1" x14ac:dyDescent="0.2">
      <c r="B103" s="6"/>
      <c r="C103" s="6"/>
    </row>
    <row r="104" spans="2:3" ht="22" customHeight="1" x14ac:dyDescent="0.2">
      <c r="B104" s="6"/>
      <c r="C104" s="6"/>
    </row>
    <row r="105" spans="2:3" ht="22" customHeight="1" x14ac:dyDescent="0.2">
      <c r="B105" s="6"/>
      <c r="C105" s="6"/>
    </row>
    <row r="106" spans="2:3" ht="22" customHeight="1" x14ac:dyDescent="0.2">
      <c r="B106" s="6"/>
      <c r="C106" s="6"/>
    </row>
    <row r="107" spans="2:3" ht="22" customHeight="1" x14ac:dyDescent="0.2">
      <c r="B107" s="6"/>
      <c r="C107" s="6"/>
    </row>
    <row r="108" spans="2:3" ht="22" customHeight="1" x14ac:dyDescent="0.2">
      <c r="B108" s="6"/>
      <c r="C108" s="6"/>
    </row>
    <row r="109" spans="2:3" ht="22" customHeight="1" x14ac:dyDescent="0.2">
      <c r="B109" s="6"/>
      <c r="C109" s="6"/>
    </row>
    <row r="110" spans="2:3" ht="22" customHeight="1" x14ac:dyDescent="0.2">
      <c r="B110" s="6"/>
      <c r="C110" s="6"/>
    </row>
    <row r="111" spans="2:3" ht="22" customHeight="1" x14ac:dyDescent="0.2">
      <c r="B111" s="6"/>
      <c r="C111" s="6"/>
    </row>
    <row r="112" spans="2:3" ht="22" customHeight="1" x14ac:dyDescent="0.2">
      <c r="B112" s="6"/>
      <c r="C112" s="6"/>
    </row>
    <row r="113" spans="2:3" ht="22" customHeight="1" x14ac:dyDescent="0.2">
      <c r="B113" s="6"/>
      <c r="C113" s="6"/>
    </row>
    <row r="114" spans="2:3" ht="22" customHeight="1" x14ac:dyDescent="0.2">
      <c r="B114" s="6"/>
      <c r="C114" s="6"/>
    </row>
    <row r="115" spans="2:3" ht="22" customHeight="1" x14ac:dyDescent="0.2">
      <c r="B115" s="6"/>
      <c r="C115" s="6"/>
    </row>
    <row r="116" spans="2:3" ht="22" customHeight="1" x14ac:dyDescent="0.2">
      <c r="B116" s="6"/>
      <c r="C116" s="6"/>
    </row>
    <row r="117" spans="2:3" ht="22" customHeight="1" x14ac:dyDescent="0.2">
      <c r="B117" s="6"/>
      <c r="C117" s="6"/>
    </row>
    <row r="118" spans="2:3" ht="22" customHeight="1" x14ac:dyDescent="0.2">
      <c r="B118" s="6"/>
      <c r="C118" s="6"/>
    </row>
    <row r="119" spans="2:3" ht="22" customHeight="1" x14ac:dyDescent="0.2">
      <c r="B119" s="6"/>
      <c r="C119" s="6"/>
    </row>
    <row r="120" spans="2:3" ht="22" customHeight="1" x14ac:dyDescent="0.2">
      <c r="B120" s="6"/>
      <c r="C120" s="6"/>
    </row>
    <row r="121" spans="2:3" ht="22" customHeight="1" x14ac:dyDescent="0.2">
      <c r="B121" s="6"/>
      <c r="C121" s="6"/>
    </row>
    <row r="122" spans="2:3" ht="22" customHeight="1" x14ac:dyDescent="0.2">
      <c r="B122" s="6"/>
      <c r="C122" s="6"/>
    </row>
    <row r="123" spans="2:3" ht="22" customHeight="1" x14ac:dyDescent="0.2">
      <c r="B123" s="6"/>
      <c r="C123" s="6"/>
    </row>
    <row r="124" spans="2:3" ht="22" customHeight="1" x14ac:dyDescent="0.2">
      <c r="B124" s="6"/>
      <c r="C124" s="6"/>
    </row>
    <row r="125" spans="2:3" ht="22" customHeight="1" x14ac:dyDescent="0.2">
      <c r="B125" s="6"/>
      <c r="C125" s="6"/>
    </row>
    <row r="126" spans="2:3" ht="22" customHeight="1" x14ac:dyDescent="0.2">
      <c r="B126" s="6"/>
      <c r="C126" s="6"/>
    </row>
    <row r="127" spans="2:3" ht="22" customHeight="1" x14ac:dyDescent="0.2">
      <c r="B127" s="6"/>
      <c r="C127" s="6"/>
    </row>
    <row r="128" spans="2:3" ht="22" customHeight="1" x14ac:dyDescent="0.2">
      <c r="B128" s="6"/>
      <c r="C128" s="6"/>
    </row>
    <row r="129" spans="2:3" ht="22" customHeight="1" x14ac:dyDescent="0.2">
      <c r="B129" s="6"/>
      <c r="C129" s="6"/>
    </row>
    <row r="130" spans="2:3" ht="22" customHeight="1" x14ac:dyDescent="0.2">
      <c r="B130" s="6"/>
      <c r="C130" s="6"/>
    </row>
    <row r="131" spans="2:3" ht="22" customHeight="1" x14ac:dyDescent="0.2">
      <c r="B131" s="6"/>
      <c r="C131" s="6"/>
    </row>
    <row r="132" spans="2:3" ht="22" customHeight="1" x14ac:dyDescent="0.2">
      <c r="B132" s="6"/>
      <c r="C132" s="6"/>
    </row>
    <row r="133" spans="2:3" ht="22" customHeight="1" x14ac:dyDescent="0.2">
      <c r="B133" s="6"/>
      <c r="C133" s="6"/>
    </row>
    <row r="134" spans="2:3" ht="22" customHeight="1" x14ac:dyDescent="0.2">
      <c r="B134" s="6"/>
      <c r="C134" s="6"/>
    </row>
    <row r="135" spans="2:3" ht="22" customHeight="1" x14ac:dyDescent="0.2">
      <c r="B135" s="6"/>
      <c r="C135" s="6"/>
    </row>
    <row r="136" spans="2:3" ht="22" customHeight="1" x14ac:dyDescent="0.2">
      <c r="B136" s="6"/>
      <c r="C136" s="6"/>
    </row>
    <row r="137" spans="2:3" ht="22" customHeight="1" x14ac:dyDescent="0.2">
      <c r="B137" s="6"/>
      <c r="C137" s="6"/>
    </row>
    <row r="138" spans="2:3" ht="22" customHeight="1" x14ac:dyDescent="0.2">
      <c r="B138" s="6"/>
      <c r="C138" s="6"/>
    </row>
    <row r="139" spans="2:3" ht="22" customHeight="1" x14ac:dyDescent="0.2">
      <c r="B139" s="6"/>
      <c r="C139" s="6"/>
    </row>
    <row r="140" spans="2:3" ht="22" customHeight="1" x14ac:dyDescent="0.2">
      <c r="B140" s="6"/>
      <c r="C140" s="6"/>
    </row>
    <row r="141" spans="2:3" ht="22" customHeight="1" x14ac:dyDescent="0.2">
      <c r="B141" s="6"/>
      <c r="C141" s="6"/>
    </row>
    <row r="142" spans="2:3" ht="22" customHeight="1" x14ac:dyDescent="0.2">
      <c r="B142" s="6"/>
      <c r="C142" s="6"/>
    </row>
    <row r="143" spans="2:3" ht="22" customHeight="1" x14ac:dyDescent="0.2">
      <c r="B143" s="6"/>
      <c r="C143" s="6"/>
    </row>
    <row r="144" spans="2:3" ht="22" customHeight="1" x14ac:dyDescent="0.2">
      <c r="B144" s="6"/>
      <c r="C144" s="6"/>
    </row>
    <row r="145" spans="2:3" ht="22" customHeight="1" x14ac:dyDescent="0.2">
      <c r="B145" s="6"/>
      <c r="C145" s="6"/>
    </row>
    <row r="146" spans="2:3" ht="22" customHeight="1" x14ac:dyDescent="0.2">
      <c r="B146" s="6"/>
      <c r="C146" s="6"/>
    </row>
    <row r="147" spans="2:3" ht="22" customHeight="1" x14ac:dyDescent="0.2">
      <c r="B147" s="6"/>
      <c r="C147" s="6"/>
    </row>
    <row r="148" spans="2:3" ht="22" customHeight="1" x14ac:dyDescent="0.2">
      <c r="B148" s="6"/>
      <c r="C148" s="6"/>
    </row>
    <row r="149" spans="2:3" ht="22" customHeight="1" x14ac:dyDescent="0.2">
      <c r="B149" s="6"/>
      <c r="C149" s="6"/>
    </row>
    <row r="150" spans="2:3" ht="22" customHeight="1" x14ac:dyDescent="0.2">
      <c r="B150" s="6"/>
      <c r="C150" s="6"/>
    </row>
    <row r="151" spans="2:3" ht="22" customHeight="1" x14ac:dyDescent="0.2">
      <c r="B151" s="6"/>
      <c r="C151" s="6"/>
    </row>
    <row r="152" spans="2:3" ht="22" customHeight="1" x14ac:dyDescent="0.2">
      <c r="B152" s="6"/>
      <c r="C152" s="6"/>
    </row>
    <row r="153" spans="2:3" ht="22" customHeight="1" x14ac:dyDescent="0.2">
      <c r="B153" s="6"/>
      <c r="C153" s="6"/>
    </row>
    <row r="154" spans="2:3" ht="22" customHeight="1" x14ac:dyDescent="0.2">
      <c r="B154" s="6"/>
      <c r="C154" s="6"/>
    </row>
    <row r="155" spans="2:3" ht="22" customHeight="1" x14ac:dyDescent="0.2">
      <c r="B155" s="6"/>
      <c r="C155" s="6"/>
    </row>
    <row r="156" spans="2:3" ht="22" customHeight="1" x14ac:dyDescent="0.2">
      <c r="B156" s="6"/>
      <c r="C156" s="6"/>
    </row>
    <row r="157" spans="2:3" ht="22" customHeight="1" x14ac:dyDescent="0.2">
      <c r="B157" s="6"/>
      <c r="C157" s="6"/>
    </row>
    <row r="158" spans="2:3" ht="22" customHeight="1" x14ac:dyDescent="0.2">
      <c r="B158" s="6"/>
      <c r="C158" s="6"/>
    </row>
    <row r="159" spans="2:3" ht="22" customHeight="1" x14ac:dyDescent="0.2">
      <c r="B159" s="6"/>
      <c r="C159" s="6"/>
    </row>
    <row r="160" spans="2:3" ht="22" customHeight="1" x14ac:dyDescent="0.2">
      <c r="B160" s="6"/>
      <c r="C160" s="6"/>
    </row>
    <row r="161" spans="2:3" ht="22" customHeight="1" x14ac:dyDescent="0.2">
      <c r="B161" s="6"/>
      <c r="C161" s="6"/>
    </row>
    <row r="162" spans="2:3" ht="22" customHeight="1" x14ac:dyDescent="0.2">
      <c r="B162" s="6"/>
      <c r="C162" s="6"/>
    </row>
    <row r="163" spans="2:3" ht="22" customHeight="1" x14ac:dyDescent="0.2">
      <c r="B163" s="6"/>
      <c r="C163" s="6"/>
    </row>
    <row r="164" spans="2:3" ht="22" customHeight="1" x14ac:dyDescent="0.2">
      <c r="B164" s="6"/>
      <c r="C164" s="6"/>
    </row>
    <row r="165" spans="2:3" ht="22" customHeight="1" x14ac:dyDescent="0.2">
      <c r="B165" s="6"/>
      <c r="C165" s="6"/>
    </row>
    <row r="166" spans="2:3" ht="22" customHeight="1" x14ac:dyDescent="0.2">
      <c r="B166" s="6"/>
      <c r="C166" s="6"/>
    </row>
    <row r="167" spans="2:3" ht="22" customHeight="1" x14ac:dyDescent="0.2">
      <c r="B167" s="6"/>
      <c r="C167" s="6"/>
    </row>
    <row r="168" spans="2:3" ht="22" customHeight="1" x14ac:dyDescent="0.2">
      <c r="B168" s="6"/>
      <c r="C168" s="6"/>
    </row>
    <row r="169" spans="2:3" ht="22" customHeight="1" x14ac:dyDescent="0.2">
      <c r="B169" s="6"/>
      <c r="C169" s="6"/>
    </row>
    <row r="170" spans="2:3" ht="22" customHeight="1" x14ac:dyDescent="0.2">
      <c r="B170" s="6"/>
      <c r="C170" s="6"/>
    </row>
    <row r="171" spans="2:3" ht="22" customHeight="1" x14ac:dyDescent="0.2">
      <c r="B171" s="6"/>
      <c r="C171" s="6"/>
    </row>
    <row r="172" spans="2:3" ht="22" customHeight="1" x14ac:dyDescent="0.2">
      <c r="B172" s="6"/>
      <c r="C172" s="6"/>
    </row>
    <row r="173" spans="2:3" ht="22" customHeight="1" x14ac:dyDescent="0.2">
      <c r="B173" s="6"/>
      <c r="C173" s="6"/>
    </row>
    <row r="174" spans="2:3" ht="22" customHeight="1" x14ac:dyDescent="0.2">
      <c r="B174" s="6"/>
      <c r="C174" s="6"/>
    </row>
    <row r="175" spans="2:3" ht="22" customHeight="1" x14ac:dyDescent="0.2">
      <c r="B175" s="6"/>
      <c r="C175" s="6"/>
    </row>
    <row r="176" spans="2:3" ht="22" customHeight="1" x14ac:dyDescent="0.2">
      <c r="B176" s="6"/>
      <c r="C176" s="6"/>
    </row>
    <row r="177" spans="2:3" ht="22" customHeight="1" x14ac:dyDescent="0.2">
      <c r="B177" s="6"/>
      <c r="C177" s="6"/>
    </row>
    <row r="178" spans="2:3" ht="22" customHeight="1" x14ac:dyDescent="0.2">
      <c r="B178" s="6"/>
      <c r="C178" s="6"/>
    </row>
    <row r="179" spans="2:3" ht="22" customHeight="1" x14ac:dyDescent="0.2">
      <c r="B179" s="6"/>
      <c r="C179" s="6"/>
    </row>
    <row r="180" spans="2:3" ht="22" customHeight="1" x14ac:dyDescent="0.2">
      <c r="B180" s="6"/>
      <c r="C180" s="6"/>
    </row>
    <row r="181" spans="2:3" ht="22" customHeight="1" x14ac:dyDescent="0.2">
      <c r="B181" s="6"/>
      <c r="C181" s="6"/>
    </row>
    <row r="182" spans="2:3" ht="22" customHeight="1" x14ac:dyDescent="0.2">
      <c r="B182" s="6"/>
      <c r="C182" s="6"/>
    </row>
    <row r="183" spans="2:3" ht="22" customHeight="1" x14ac:dyDescent="0.2">
      <c r="B183" s="6"/>
      <c r="C183" s="6"/>
    </row>
    <row r="184" spans="2:3" ht="22" customHeight="1" x14ac:dyDescent="0.2">
      <c r="B184" s="6"/>
      <c r="C184" s="6"/>
    </row>
    <row r="185" spans="2:3" ht="22" customHeight="1" x14ac:dyDescent="0.2">
      <c r="B185" s="6"/>
      <c r="C185" s="6"/>
    </row>
    <row r="186" spans="2:3" ht="22" customHeight="1" x14ac:dyDescent="0.2">
      <c r="B186" s="6"/>
      <c r="C186" s="6"/>
    </row>
    <row r="187" spans="2:3" ht="22" customHeight="1" x14ac:dyDescent="0.2">
      <c r="B187" s="6"/>
      <c r="C187" s="6"/>
    </row>
    <row r="188" spans="2:3" ht="22" customHeight="1" x14ac:dyDescent="0.2">
      <c r="B188" s="6"/>
      <c r="C188" s="6"/>
    </row>
    <row r="189" spans="2:3" ht="22" customHeight="1" x14ac:dyDescent="0.2">
      <c r="B189" s="6"/>
      <c r="C189" s="6"/>
    </row>
    <row r="190" spans="2:3" ht="22" customHeight="1" x14ac:dyDescent="0.2">
      <c r="B190" s="6"/>
      <c r="C190" s="6"/>
    </row>
    <row r="191" spans="2:3" ht="22" customHeight="1" x14ac:dyDescent="0.2">
      <c r="B191" s="6"/>
      <c r="C191" s="6"/>
    </row>
    <row r="192" spans="2:3" ht="22" customHeight="1" x14ac:dyDescent="0.2">
      <c r="B192" s="6"/>
      <c r="C192" s="6"/>
    </row>
    <row r="193" spans="2:3" ht="22" customHeight="1" x14ac:dyDescent="0.2">
      <c r="B193" s="6"/>
      <c r="C193" s="6"/>
    </row>
    <row r="194" spans="2:3" ht="22" customHeight="1" x14ac:dyDescent="0.2">
      <c r="B194" s="6"/>
      <c r="C194" s="6"/>
    </row>
    <row r="195" spans="2:3" ht="22" customHeight="1" x14ac:dyDescent="0.2">
      <c r="B195" s="6"/>
      <c r="C195" s="6"/>
    </row>
    <row r="196" spans="2:3" ht="22" customHeight="1" x14ac:dyDescent="0.2">
      <c r="B196" s="6"/>
      <c r="C196" s="6"/>
    </row>
    <row r="197" spans="2:3" ht="22" customHeight="1" x14ac:dyDescent="0.2">
      <c r="B197" s="6"/>
      <c r="C197" s="6"/>
    </row>
    <row r="198" spans="2:3" ht="22" customHeight="1" x14ac:dyDescent="0.2">
      <c r="B198" s="6"/>
      <c r="C198" s="6"/>
    </row>
    <row r="199" spans="2:3" ht="22" customHeight="1" x14ac:dyDescent="0.2">
      <c r="B199" s="6"/>
      <c r="C199" s="6"/>
    </row>
    <row r="200" spans="2:3" ht="22" customHeight="1" x14ac:dyDescent="0.2">
      <c r="B200" s="6"/>
      <c r="C200" s="6"/>
    </row>
    <row r="201" spans="2:3" ht="22" customHeight="1" x14ac:dyDescent="0.2">
      <c r="B201" s="6"/>
      <c r="C201" s="6"/>
    </row>
    <row r="202" spans="2:3" ht="22" customHeight="1" x14ac:dyDescent="0.2">
      <c r="B202" s="6"/>
      <c r="C202" s="6"/>
    </row>
    <row r="203" spans="2:3" ht="22" customHeight="1" x14ac:dyDescent="0.2">
      <c r="B203" s="6"/>
      <c r="C203" s="6"/>
    </row>
    <row r="204" spans="2:3" ht="22" customHeight="1" x14ac:dyDescent="0.2">
      <c r="B204" s="6"/>
      <c r="C204" s="6"/>
    </row>
    <row r="205" spans="2:3" ht="22" customHeight="1" x14ac:dyDescent="0.2">
      <c r="B205" s="6"/>
      <c r="C205" s="6"/>
    </row>
    <row r="206" spans="2:3" ht="22" customHeight="1" x14ac:dyDescent="0.2">
      <c r="B206" s="6"/>
      <c r="C206" s="6"/>
    </row>
    <row r="207" spans="2:3" ht="22" customHeight="1" x14ac:dyDescent="0.2">
      <c r="B207" s="6"/>
      <c r="C207" s="6"/>
    </row>
    <row r="208" spans="2:3" ht="22" customHeight="1" x14ac:dyDescent="0.2">
      <c r="B208" s="6"/>
      <c r="C208" s="6"/>
    </row>
    <row r="209" spans="2:3" ht="22" customHeight="1" x14ac:dyDescent="0.2">
      <c r="B209" s="6"/>
      <c r="C209" s="6"/>
    </row>
    <row r="210" spans="2:3" ht="22" customHeight="1" x14ac:dyDescent="0.2">
      <c r="B210" s="6"/>
      <c r="C210" s="6"/>
    </row>
    <row r="211" spans="2:3" ht="22" customHeight="1" x14ac:dyDescent="0.2">
      <c r="B211" s="6"/>
      <c r="C211" s="6"/>
    </row>
    <row r="212" spans="2:3" ht="22" customHeight="1" x14ac:dyDescent="0.2">
      <c r="B212" s="6"/>
      <c r="C212" s="6"/>
    </row>
    <row r="213" spans="2:3" ht="22" customHeight="1" x14ac:dyDescent="0.2">
      <c r="B213" s="6"/>
      <c r="C213" s="6"/>
    </row>
    <row r="214" spans="2:3" ht="22" customHeight="1" x14ac:dyDescent="0.2">
      <c r="B214" s="6"/>
      <c r="C214" s="6"/>
    </row>
    <row r="215" spans="2:3" ht="22" customHeight="1" x14ac:dyDescent="0.2">
      <c r="B215" s="6"/>
      <c r="C215" s="6"/>
    </row>
    <row r="216" spans="2:3" ht="22" customHeight="1" x14ac:dyDescent="0.2">
      <c r="B216" s="6"/>
      <c r="C216" s="6"/>
    </row>
    <row r="217" spans="2:3" ht="22" customHeight="1" x14ac:dyDescent="0.2">
      <c r="B217" s="6"/>
      <c r="C217" s="6"/>
    </row>
    <row r="218" spans="2:3" ht="22" customHeight="1" x14ac:dyDescent="0.2">
      <c r="B218" s="6"/>
      <c r="C218" s="6"/>
    </row>
    <row r="219" spans="2:3" ht="22" customHeight="1" x14ac:dyDescent="0.2">
      <c r="B219" s="6"/>
      <c r="C219" s="6"/>
    </row>
    <row r="220" spans="2:3" ht="22" customHeight="1" x14ac:dyDescent="0.2">
      <c r="B220" s="6"/>
      <c r="C220" s="6"/>
    </row>
    <row r="221" spans="2:3" ht="22" customHeight="1" x14ac:dyDescent="0.2">
      <c r="B221" s="6"/>
      <c r="C221" s="6"/>
    </row>
    <row r="222" spans="2:3" ht="22" customHeight="1" x14ac:dyDescent="0.2">
      <c r="B222" s="6"/>
      <c r="C222" s="6"/>
    </row>
    <row r="223" spans="2:3" ht="22" customHeight="1" x14ac:dyDescent="0.2">
      <c r="B223" s="6"/>
      <c r="C223" s="6"/>
    </row>
    <row r="224" spans="2:3" ht="22" customHeight="1" x14ac:dyDescent="0.2">
      <c r="B224" s="6"/>
      <c r="C224" s="6"/>
    </row>
    <row r="225" spans="2:3" ht="22" customHeight="1" x14ac:dyDescent="0.2">
      <c r="B225" s="6"/>
      <c r="C225" s="6"/>
    </row>
    <row r="226" spans="2:3" ht="22" customHeight="1" x14ac:dyDescent="0.2">
      <c r="B226" s="6"/>
      <c r="C226" s="6"/>
    </row>
    <row r="227" spans="2:3" ht="22" customHeight="1" x14ac:dyDescent="0.2">
      <c r="B227" s="6"/>
      <c r="C227" s="6"/>
    </row>
    <row r="228" spans="2:3" ht="22" customHeight="1" x14ac:dyDescent="0.2">
      <c r="B228" s="6"/>
      <c r="C228" s="6"/>
    </row>
    <row r="229" spans="2:3" ht="22" customHeight="1" x14ac:dyDescent="0.2">
      <c r="B229" s="6"/>
      <c r="C229" s="6"/>
    </row>
    <row r="230" spans="2:3" ht="22" customHeight="1" x14ac:dyDescent="0.2">
      <c r="B230" s="6"/>
      <c r="C230" s="6"/>
    </row>
    <row r="231" spans="2:3" ht="22" customHeight="1" x14ac:dyDescent="0.2">
      <c r="B231" s="6"/>
      <c r="C231" s="6"/>
    </row>
    <row r="232" spans="2:3" ht="22" customHeight="1" x14ac:dyDescent="0.2">
      <c r="B232" s="6"/>
      <c r="C232" s="6"/>
    </row>
    <row r="233" spans="2:3" ht="22" customHeight="1" x14ac:dyDescent="0.2">
      <c r="B233" s="6"/>
      <c r="C233" s="6"/>
    </row>
    <row r="234" spans="2:3" ht="22" customHeight="1" x14ac:dyDescent="0.2">
      <c r="B234" s="6"/>
      <c r="C234" s="6"/>
    </row>
    <row r="235" spans="2:3" ht="22" customHeight="1" x14ac:dyDescent="0.2">
      <c r="B235" s="6"/>
      <c r="C235" s="6"/>
    </row>
    <row r="236" spans="2:3" ht="22" customHeight="1" x14ac:dyDescent="0.2">
      <c r="B236" s="6"/>
      <c r="C236" s="6"/>
    </row>
    <row r="237" spans="2:3" ht="22" customHeight="1" x14ac:dyDescent="0.2">
      <c r="B237" s="6"/>
      <c r="C237" s="6"/>
    </row>
    <row r="238" spans="2:3" ht="22" customHeight="1" x14ac:dyDescent="0.2">
      <c r="B238" s="6"/>
      <c r="C238" s="6"/>
    </row>
    <row r="239" spans="2:3" ht="22" customHeight="1" x14ac:dyDescent="0.2">
      <c r="B239" s="6"/>
      <c r="C239" s="6"/>
    </row>
    <row r="240" spans="2:3" ht="22" customHeight="1" x14ac:dyDescent="0.2">
      <c r="B240" s="6"/>
      <c r="C240" s="6"/>
    </row>
    <row r="241" spans="2:3" ht="22" customHeight="1" x14ac:dyDescent="0.2">
      <c r="B241" s="6"/>
      <c r="C241" s="6"/>
    </row>
    <row r="242" spans="2:3" ht="22" customHeight="1" x14ac:dyDescent="0.2">
      <c r="B242" s="6"/>
      <c r="C242" s="6"/>
    </row>
    <row r="243" spans="2:3" ht="22" customHeight="1" x14ac:dyDescent="0.2">
      <c r="B243" s="6"/>
      <c r="C243" s="6"/>
    </row>
    <row r="244" spans="2:3" ht="22" customHeight="1" x14ac:dyDescent="0.2">
      <c r="B244" s="6"/>
      <c r="C244" s="6"/>
    </row>
    <row r="245" spans="2:3" ht="22" customHeight="1" x14ac:dyDescent="0.2">
      <c r="B245" s="6"/>
      <c r="C245" s="6"/>
    </row>
    <row r="246" spans="2:3" ht="22" customHeight="1" x14ac:dyDescent="0.2">
      <c r="B246" s="6"/>
      <c r="C246" s="6"/>
    </row>
    <row r="247" spans="2:3" ht="22" customHeight="1" x14ac:dyDescent="0.2">
      <c r="B247" s="6"/>
      <c r="C247" s="6"/>
    </row>
    <row r="248" spans="2:3" ht="22" customHeight="1" x14ac:dyDescent="0.2">
      <c r="B248" s="6"/>
      <c r="C248" s="6"/>
    </row>
    <row r="249" spans="2:3" ht="22" customHeight="1" x14ac:dyDescent="0.2">
      <c r="B249" s="6"/>
      <c r="C249" s="6"/>
    </row>
    <row r="250" spans="2:3" ht="22" customHeight="1" x14ac:dyDescent="0.2">
      <c r="B250" s="6"/>
      <c r="C250" s="6"/>
    </row>
    <row r="251" spans="2:3" ht="22" customHeight="1" x14ac:dyDescent="0.2">
      <c r="B251" s="6"/>
      <c r="C251" s="6"/>
    </row>
    <row r="252" spans="2:3" ht="22" customHeight="1" x14ac:dyDescent="0.2">
      <c r="B252" s="6"/>
      <c r="C252" s="6"/>
    </row>
    <row r="253" spans="2:3" ht="22" customHeight="1" x14ac:dyDescent="0.2">
      <c r="B253" s="6"/>
      <c r="C253" s="6"/>
    </row>
    <row r="254" spans="2:3" ht="22" customHeight="1" x14ac:dyDescent="0.2">
      <c r="B254" s="6"/>
      <c r="C254" s="6"/>
    </row>
    <row r="255" spans="2:3" ht="22" customHeight="1" x14ac:dyDescent="0.2">
      <c r="B255" s="6"/>
      <c r="C255" s="6"/>
    </row>
    <row r="256" spans="2:3" ht="22" customHeight="1" x14ac:dyDescent="0.2">
      <c r="B256" s="6"/>
      <c r="C256" s="6"/>
    </row>
    <row r="257" spans="2:3" ht="22" customHeight="1" x14ac:dyDescent="0.2">
      <c r="B257" s="6"/>
      <c r="C257" s="6"/>
    </row>
    <row r="258" spans="2:3" ht="22" customHeight="1" x14ac:dyDescent="0.2">
      <c r="B258" s="6"/>
      <c r="C258" s="6"/>
    </row>
    <row r="259" spans="2:3" ht="22" customHeight="1" x14ac:dyDescent="0.2">
      <c r="B259" s="6"/>
      <c r="C259" s="6"/>
    </row>
    <row r="260" spans="2:3" ht="22" customHeight="1" x14ac:dyDescent="0.2">
      <c r="B260" s="6"/>
      <c r="C260" s="6"/>
    </row>
    <row r="261" spans="2:3" ht="22" customHeight="1" x14ac:dyDescent="0.2">
      <c r="B261" s="6"/>
      <c r="C261" s="6"/>
    </row>
    <row r="262" spans="2:3" ht="22" customHeight="1" x14ac:dyDescent="0.2">
      <c r="B262" s="6"/>
      <c r="C262" s="6"/>
    </row>
    <row r="263" spans="2:3" ht="22" customHeight="1" x14ac:dyDescent="0.2">
      <c r="B263" s="6"/>
      <c r="C263" s="6"/>
    </row>
    <row r="264" spans="2:3" ht="22" customHeight="1" x14ac:dyDescent="0.2">
      <c r="B264" s="6"/>
      <c r="C264" s="6"/>
    </row>
    <row r="265" spans="2:3" ht="22" customHeight="1" x14ac:dyDescent="0.2">
      <c r="B265" s="6"/>
      <c r="C265" s="6"/>
    </row>
    <row r="266" spans="2:3" ht="22" customHeight="1" x14ac:dyDescent="0.2">
      <c r="B266" s="6"/>
      <c r="C266" s="6"/>
    </row>
    <row r="267" spans="2:3" ht="22" customHeight="1" x14ac:dyDescent="0.2">
      <c r="B267" s="6"/>
      <c r="C267" s="6"/>
    </row>
    <row r="268" spans="2:3" ht="22" customHeight="1" x14ac:dyDescent="0.2">
      <c r="B268" s="6"/>
      <c r="C268" s="6"/>
    </row>
    <row r="269" spans="2:3" ht="22" customHeight="1" x14ac:dyDescent="0.2">
      <c r="B269" s="6"/>
      <c r="C269" s="6"/>
    </row>
    <row r="270" spans="2:3" ht="22" customHeight="1" x14ac:dyDescent="0.2">
      <c r="B270" s="6"/>
      <c r="C270" s="6"/>
    </row>
    <row r="271" spans="2:3" ht="22" customHeight="1" x14ac:dyDescent="0.2">
      <c r="B271" s="6"/>
      <c r="C271" s="6"/>
    </row>
    <row r="272" spans="2:3" ht="22" customHeight="1" x14ac:dyDescent="0.2">
      <c r="B272" s="6"/>
      <c r="C272" s="6"/>
    </row>
    <row r="273" spans="2:3" ht="22" customHeight="1" x14ac:dyDescent="0.2">
      <c r="B273" s="6"/>
      <c r="C273" s="6"/>
    </row>
    <row r="274" spans="2:3" ht="22" customHeight="1" x14ac:dyDescent="0.2">
      <c r="B274" s="6"/>
      <c r="C274" s="6"/>
    </row>
    <row r="275" spans="2:3" ht="22" customHeight="1" x14ac:dyDescent="0.2">
      <c r="B275" s="6"/>
      <c r="C275" s="6"/>
    </row>
    <row r="276" spans="2:3" ht="22" customHeight="1" x14ac:dyDescent="0.2">
      <c r="B276" s="6"/>
      <c r="C276" s="6"/>
    </row>
    <row r="277" spans="2:3" ht="22" customHeight="1" x14ac:dyDescent="0.2">
      <c r="B277" s="6"/>
      <c r="C277" s="6"/>
    </row>
    <row r="278" spans="2:3" ht="22" customHeight="1" x14ac:dyDescent="0.2">
      <c r="B278" s="6"/>
      <c r="C278" s="6"/>
    </row>
    <row r="279" spans="2:3" ht="22" customHeight="1" x14ac:dyDescent="0.2">
      <c r="B279" s="6"/>
      <c r="C279" s="6"/>
    </row>
    <row r="280" spans="2:3" ht="22" customHeight="1" x14ac:dyDescent="0.2">
      <c r="B280" s="6"/>
      <c r="C280" s="6"/>
    </row>
    <row r="281" spans="2:3" ht="22" customHeight="1" x14ac:dyDescent="0.2">
      <c r="B281" s="6"/>
      <c r="C281" s="6"/>
    </row>
    <row r="282" spans="2:3" ht="22" customHeight="1" x14ac:dyDescent="0.2">
      <c r="B282" s="6"/>
      <c r="C282" s="6"/>
    </row>
    <row r="283" spans="2:3" ht="22" customHeight="1" x14ac:dyDescent="0.2">
      <c r="B283" s="6"/>
      <c r="C283" s="6"/>
    </row>
    <row r="284" spans="2:3" ht="22" customHeight="1" x14ac:dyDescent="0.2">
      <c r="B284" s="6"/>
      <c r="C284" s="6"/>
    </row>
    <row r="285" spans="2:3" ht="22" customHeight="1" x14ac:dyDescent="0.2">
      <c r="B285" s="6"/>
      <c r="C285" s="6"/>
    </row>
    <row r="286" spans="2:3" ht="22" customHeight="1" x14ac:dyDescent="0.2">
      <c r="B286" s="6"/>
      <c r="C286" s="6"/>
    </row>
    <row r="287" spans="2:3" ht="22" customHeight="1" x14ac:dyDescent="0.2">
      <c r="B287" s="6"/>
      <c r="C287" s="6"/>
    </row>
    <row r="288" spans="2:3" ht="22" customHeight="1" x14ac:dyDescent="0.2">
      <c r="B288" s="6"/>
      <c r="C288" s="6"/>
    </row>
    <row r="289" spans="2:3" ht="22" customHeight="1" x14ac:dyDescent="0.2">
      <c r="B289" s="6"/>
      <c r="C289" s="6"/>
    </row>
    <row r="290" spans="2:3" ht="22" customHeight="1" x14ac:dyDescent="0.2">
      <c r="B290" s="6"/>
      <c r="C290" s="6"/>
    </row>
    <row r="291" spans="2:3" ht="22" customHeight="1" x14ac:dyDescent="0.2">
      <c r="B291" s="6"/>
      <c r="C291" s="6"/>
    </row>
    <row r="292" spans="2:3" ht="22" customHeight="1" x14ac:dyDescent="0.2">
      <c r="B292" s="6"/>
      <c r="C292" s="6"/>
    </row>
    <row r="293" spans="2:3" ht="22" customHeight="1" x14ac:dyDescent="0.2">
      <c r="B293" s="6"/>
      <c r="C293" s="6"/>
    </row>
    <row r="294" spans="2:3" ht="22" customHeight="1" x14ac:dyDescent="0.2">
      <c r="B294" s="6"/>
      <c r="C294" s="6"/>
    </row>
    <row r="295" spans="2:3" ht="22" customHeight="1" x14ac:dyDescent="0.2">
      <c r="B295" s="6"/>
      <c r="C295" s="6"/>
    </row>
    <row r="296" spans="2:3" ht="22" customHeight="1" x14ac:dyDescent="0.2">
      <c r="B296" s="6"/>
      <c r="C296" s="6"/>
    </row>
    <row r="297" spans="2:3" ht="22" customHeight="1" x14ac:dyDescent="0.2">
      <c r="B297" s="6"/>
      <c r="C297" s="6"/>
    </row>
    <row r="298" spans="2:3" ht="22" customHeight="1" x14ac:dyDescent="0.2">
      <c r="B298" s="6"/>
      <c r="C298" s="6"/>
    </row>
    <row r="299" spans="2:3" ht="22" customHeight="1" x14ac:dyDescent="0.2">
      <c r="B299" s="6"/>
      <c r="C299" s="6"/>
    </row>
    <row r="300" spans="2:3" ht="22" customHeight="1" x14ac:dyDescent="0.2">
      <c r="B300" s="6"/>
      <c r="C300" s="6"/>
    </row>
    <row r="301" spans="2:3" ht="22" customHeight="1" x14ac:dyDescent="0.2">
      <c r="B301" s="6"/>
      <c r="C301" s="6"/>
    </row>
    <row r="302" spans="2:3" ht="22" customHeight="1" x14ac:dyDescent="0.2">
      <c r="B302" s="6"/>
      <c r="C302" s="6"/>
    </row>
    <row r="303" spans="2:3" ht="22" customHeight="1" x14ac:dyDescent="0.2">
      <c r="B303" s="6"/>
      <c r="C303" s="6"/>
    </row>
    <row r="304" spans="2:3" ht="22" customHeight="1" x14ac:dyDescent="0.2">
      <c r="B304" s="6"/>
      <c r="C304" s="6"/>
    </row>
    <row r="305" spans="2:3" ht="22" customHeight="1" x14ac:dyDescent="0.2">
      <c r="B305" s="6"/>
      <c r="C305" s="6"/>
    </row>
    <row r="306" spans="2:3" ht="22" customHeight="1" x14ac:dyDescent="0.2">
      <c r="B306" s="6"/>
      <c r="C306" s="6"/>
    </row>
    <row r="307" spans="2:3" ht="22" customHeight="1" x14ac:dyDescent="0.2">
      <c r="B307" s="6"/>
      <c r="C307" s="6"/>
    </row>
    <row r="308" spans="2:3" ht="22" customHeight="1" x14ac:dyDescent="0.2">
      <c r="B308" s="6"/>
      <c r="C308" s="6"/>
    </row>
    <row r="309" spans="2:3" ht="22" customHeight="1" x14ac:dyDescent="0.2">
      <c r="B309" s="6"/>
      <c r="C309" s="6"/>
    </row>
    <row r="310" spans="2:3" ht="22" customHeight="1" x14ac:dyDescent="0.2">
      <c r="B310" s="6"/>
      <c r="C310" s="6"/>
    </row>
    <row r="311" spans="2:3" ht="22" customHeight="1" x14ac:dyDescent="0.2">
      <c r="B311" s="6"/>
      <c r="C311" s="6"/>
    </row>
    <row r="312" spans="2:3" ht="22" customHeight="1" x14ac:dyDescent="0.2">
      <c r="B312" s="6"/>
      <c r="C312" s="6"/>
    </row>
    <row r="313" spans="2:3" ht="22" customHeight="1" x14ac:dyDescent="0.2">
      <c r="B313" s="6"/>
      <c r="C313" s="6"/>
    </row>
    <row r="314" spans="2:3" ht="22" customHeight="1" x14ac:dyDescent="0.2">
      <c r="B314" s="6"/>
      <c r="C314" s="6"/>
    </row>
    <row r="315" spans="2:3" ht="22" customHeight="1" x14ac:dyDescent="0.2">
      <c r="B315" s="6"/>
      <c r="C315" s="6"/>
    </row>
    <row r="316" spans="2:3" ht="22" customHeight="1" x14ac:dyDescent="0.2">
      <c r="B316" s="6"/>
      <c r="C316" s="6"/>
    </row>
    <row r="317" spans="2:3" ht="22" customHeight="1" x14ac:dyDescent="0.2">
      <c r="B317" s="6"/>
      <c r="C317" s="6"/>
    </row>
    <row r="318" spans="2:3" ht="22" customHeight="1" x14ac:dyDescent="0.2">
      <c r="B318" s="6"/>
      <c r="C318" s="6"/>
    </row>
    <row r="319" spans="2:3" ht="22" customHeight="1" x14ac:dyDescent="0.2">
      <c r="B319" s="6"/>
      <c r="C319" s="6"/>
    </row>
    <row r="320" spans="2:3" ht="22" customHeight="1" x14ac:dyDescent="0.2">
      <c r="B320" s="6"/>
      <c r="C320" s="6"/>
    </row>
    <row r="321" spans="2:3" ht="22" customHeight="1" x14ac:dyDescent="0.2">
      <c r="B321" s="6"/>
      <c r="C321" s="6"/>
    </row>
    <row r="322" spans="2:3" ht="22" customHeight="1" x14ac:dyDescent="0.2">
      <c r="B322" s="6"/>
      <c r="C322" s="6"/>
    </row>
    <row r="323" spans="2:3" ht="22" customHeight="1" x14ac:dyDescent="0.2">
      <c r="B323" s="6"/>
      <c r="C323" s="6"/>
    </row>
    <row r="324" spans="2:3" ht="22" customHeight="1" x14ac:dyDescent="0.2">
      <c r="B324" s="6"/>
      <c r="C324" s="6"/>
    </row>
    <row r="325" spans="2:3" ht="22" customHeight="1" x14ac:dyDescent="0.2">
      <c r="B325" s="6"/>
      <c r="C325" s="6"/>
    </row>
    <row r="326" spans="2:3" ht="22" customHeight="1" x14ac:dyDescent="0.2">
      <c r="B326" s="6"/>
      <c r="C326" s="6"/>
    </row>
    <row r="327" spans="2:3" ht="22" customHeight="1" x14ac:dyDescent="0.2">
      <c r="B327" s="6"/>
      <c r="C327" s="6"/>
    </row>
    <row r="328" spans="2:3" ht="22" customHeight="1" x14ac:dyDescent="0.2">
      <c r="B328" s="6"/>
      <c r="C328" s="6"/>
    </row>
    <row r="329" spans="2:3" ht="22" customHeight="1" x14ac:dyDescent="0.2">
      <c r="B329" s="6"/>
      <c r="C329" s="6"/>
    </row>
    <row r="330" spans="2:3" ht="22" customHeight="1" x14ac:dyDescent="0.2">
      <c r="B330" s="6"/>
      <c r="C330" s="6"/>
    </row>
    <row r="331" spans="2:3" ht="22" customHeight="1" x14ac:dyDescent="0.2">
      <c r="B331" s="6"/>
      <c r="C331" s="6"/>
    </row>
    <row r="332" spans="2:3" ht="22" customHeight="1" x14ac:dyDescent="0.2">
      <c r="B332" s="6"/>
      <c r="C332" s="6"/>
    </row>
    <row r="333" spans="2:3" ht="22" customHeight="1" x14ac:dyDescent="0.2">
      <c r="B333" s="6"/>
      <c r="C333" s="6"/>
    </row>
    <row r="334" spans="2:3" ht="22" customHeight="1" x14ac:dyDescent="0.2">
      <c r="B334" s="6"/>
      <c r="C334" s="6"/>
    </row>
    <row r="335" spans="2:3" ht="22" customHeight="1" x14ac:dyDescent="0.2">
      <c r="B335" s="6"/>
      <c r="C335" s="6"/>
    </row>
    <row r="336" spans="2:3" ht="22" customHeight="1" x14ac:dyDescent="0.2">
      <c r="B336" s="6"/>
      <c r="C336" s="6"/>
    </row>
    <row r="337" spans="2:3" ht="22" customHeight="1" x14ac:dyDescent="0.2">
      <c r="B337" s="6"/>
      <c r="C337" s="6"/>
    </row>
    <row r="338" spans="2:3" ht="22" customHeight="1" x14ac:dyDescent="0.2">
      <c r="B338" s="6"/>
      <c r="C338" s="6"/>
    </row>
    <row r="339" spans="2:3" ht="22" customHeight="1" x14ac:dyDescent="0.2">
      <c r="B339" s="6"/>
      <c r="C339" s="6"/>
    </row>
    <row r="340" spans="2:3" ht="22" customHeight="1" x14ac:dyDescent="0.2">
      <c r="B340" s="6"/>
      <c r="C340" s="6"/>
    </row>
    <row r="341" spans="2:3" ht="22" customHeight="1" x14ac:dyDescent="0.2">
      <c r="B341" s="6"/>
      <c r="C341" s="6"/>
    </row>
    <row r="342" spans="2:3" ht="22" customHeight="1" x14ac:dyDescent="0.2">
      <c r="B342" s="6"/>
      <c r="C342" s="6"/>
    </row>
    <row r="343" spans="2:3" ht="22" customHeight="1" x14ac:dyDescent="0.2">
      <c r="B343" s="6"/>
      <c r="C343" s="6"/>
    </row>
    <row r="344" spans="2:3" ht="22" customHeight="1" x14ac:dyDescent="0.2">
      <c r="B344" s="6"/>
      <c r="C344" s="6"/>
    </row>
    <row r="345" spans="2:3" ht="22" customHeight="1" x14ac:dyDescent="0.2">
      <c r="B345" s="6"/>
      <c r="C345" s="6"/>
    </row>
    <row r="346" spans="2:3" ht="22" customHeight="1" x14ac:dyDescent="0.2">
      <c r="B346" s="6"/>
      <c r="C346" s="6"/>
    </row>
    <row r="347" spans="2:3" ht="22" customHeight="1" x14ac:dyDescent="0.2">
      <c r="B347" s="6"/>
      <c r="C347" s="6"/>
    </row>
    <row r="348" spans="2:3" ht="22" customHeight="1" x14ac:dyDescent="0.2">
      <c r="B348" s="6"/>
      <c r="C348" s="6"/>
    </row>
    <row r="349" spans="2:3" ht="22" customHeight="1" x14ac:dyDescent="0.2">
      <c r="B349" s="6"/>
      <c r="C349" s="6"/>
    </row>
    <row r="350" spans="2:3" ht="22" customHeight="1" x14ac:dyDescent="0.2">
      <c r="B350" s="6"/>
      <c r="C350" s="6"/>
    </row>
    <row r="351" spans="2:3" ht="22" customHeight="1" x14ac:dyDescent="0.2">
      <c r="B351" s="6"/>
      <c r="C351" s="6"/>
    </row>
    <row r="352" spans="2:3" ht="22" customHeight="1" x14ac:dyDescent="0.2">
      <c r="B352" s="6"/>
      <c r="C352" s="6"/>
    </row>
    <row r="353" spans="2:3" ht="22" customHeight="1" x14ac:dyDescent="0.2">
      <c r="B353" s="6"/>
      <c r="C353" s="6"/>
    </row>
    <row r="354" spans="2:3" ht="22" customHeight="1" x14ac:dyDescent="0.2">
      <c r="B354" s="6"/>
      <c r="C354" s="6"/>
    </row>
    <row r="355" spans="2:3" ht="22" customHeight="1" x14ac:dyDescent="0.2">
      <c r="B355" s="6"/>
      <c r="C355" s="6"/>
    </row>
    <row r="356" spans="2:3" ht="22" customHeight="1" x14ac:dyDescent="0.2">
      <c r="B356" s="6"/>
      <c r="C356" s="6"/>
    </row>
    <row r="357" spans="2:3" ht="22" customHeight="1" x14ac:dyDescent="0.2">
      <c r="B357" s="6"/>
      <c r="C357" s="6"/>
    </row>
    <row r="358" spans="2:3" ht="22" customHeight="1" x14ac:dyDescent="0.2">
      <c r="B358" s="6"/>
      <c r="C358" s="6"/>
    </row>
    <row r="359" spans="2:3" ht="22" customHeight="1" x14ac:dyDescent="0.2">
      <c r="B359" s="6"/>
      <c r="C359" s="6"/>
    </row>
    <row r="360" spans="2:3" ht="22" customHeight="1" x14ac:dyDescent="0.2">
      <c r="B360" s="6"/>
      <c r="C360" s="6"/>
    </row>
    <row r="361" spans="2:3" ht="22" customHeight="1" x14ac:dyDescent="0.2">
      <c r="B361" s="6"/>
      <c r="C361" s="6"/>
    </row>
    <row r="362" spans="2:3" ht="22" customHeight="1" x14ac:dyDescent="0.2">
      <c r="B362" s="6"/>
      <c r="C362" s="6"/>
    </row>
    <row r="363" spans="2:3" ht="22" customHeight="1" x14ac:dyDescent="0.2">
      <c r="B363" s="6"/>
      <c r="C363" s="6"/>
    </row>
    <row r="364" spans="2:3" ht="22" customHeight="1" x14ac:dyDescent="0.2">
      <c r="B364" s="6"/>
      <c r="C364" s="6"/>
    </row>
    <row r="365" spans="2:3" ht="22" customHeight="1" x14ac:dyDescent="0.2">
      <c r="B365" s="6"/>
      <c r="C365" s="6"/>
    </row>
    <row r="366" spans="2:3" ht="22" customHeight="1" x14ac:dyDescent="0.2">
      <c r="B366" s="6"/>
      <c r="C366" s="6"/>
    </row>
    <row r="367" spans="2:3" ht="22" customHeight="1" x14ac:dyDescent="0.2">
      <c r="B367" s="6"/>
      <c r="C367" s="6"/>
    </row>
    <row r="368" spans="2:3" ht="22" customHeight="1" x14ac:dyDescent="0.2">
      <c r="B368" s="6"/>
      <c r="C368" s="6"/>
    </row>
    <row r="369" spans="2:3" ht="22" customHeight="1" x14ac:dyDescent="0.2">
      <c r="B369" s="6"/>
      <c r="C369" s="6"/>
    </row>
    <row r="370" spans="2:3" ht="22" customHeight="1" x14ac:dyDescent="0.2">
      <c r="B370" s="6"/>
      <c r="C370" s="6"/>
    </row>
    <row r="371" spans="2:3" ht="22" customHeight="1" x14ac:dyDescent="0.2">
      <c r="B371" s="6"/>
      <c r="C371" s="6"/>
    </row>
    <row r="372" spans="2:3" ht="22" customHeight="1" x14ac:dyDescent="0.2">
      <c r="B372" s="6"/>
      <c r="C372" s="6"/>
    </row>
    <row r="373" spans="2:3" ht="22" customHeight="1" x14ac:dyDescent="0.2">
      <c r="B373" s="6"/>
      <c r="C373" s="6"/>
    </row>
    <row r="374" spans="2:3" ht="22" customHeight="1" x14ac:dyDescent="0.2">
      <c r="B374" s="6"/>
      <c r="C374" s="6"/>
    </row>
    <row r="375" spans="2:3" ht="22" customHeight="1" x14ac:dyDescent="0.2">
      <c r="B375" s="6"/>
      <c r="C375" s="6"/>
    </row>
    <row r="376" spans="2:3" ht="22" customHeight="1" x14ac:dyDescent="0.2">
      <c r="B376" s="6"/>
      <c r="C376" s="6"/>
    </row>
    <row r="377" spans="2:3" ht="22" customHeight="1" x14ac:dyDescent="0.2">
      <c r="B377" s="6"/>
      <c r="C377" s="6"/>
    </row>
    <row r="378" spans="2:3" ht="22" customHeight="1" x14ac:dyDescent="0.2">
      <c r="B378" s="6"/>
      <c r="C378" s="6"/>
    </row>
    <row r="379" spans="2:3" ht="22" customHeight="1" x14ac:dyDescent="0.2">
      <c r="B379" s="6"/>
      <c r="C379" s="6"/>
    </row>
    <row r="380" spans="2:3" ht="22" customHeight="1" x14ac:dyDescent="0.2">
      <c r="B380" s="6"/>
      <c r="C380" s="6"/>
    </row>
    <row r="381" spans="2:3" ht="22" customHeight="1" x14ac:dyDescent="0.2">
      <c r="B381" s="6"/>
      <c r="C381" s="6"/>
    </row>
    <row r="382" spans="2:3" ht="22" customHeight="1" x14ac:dyDescent="0.2">
      <c r="B382" s="6"/>
      <c r="C382" s="6"/>
    </row>
    <row r="383" spans="2:3" ht="22" customHeight="1" x14ac:dyDescent="0.2">
      <c r="B383" s="6"/>
      <c r="C383" s="6"/>
    </row>
    <row r="384" spans="2:3" ht="22" customHeight="1" x14ac:dyDescent="0.2">
      <c r="B384" s="6"/>
      <c r="C384" s="6"/>
    </row>
    <row r="385" spans="2:3" ht="22" customHeight="1" x14ac:dyDescent="0.2">
      <c r="B385" s="6"/>
      <c r="C385" s="6"/>
    </row>
    <row r="386" spans="2:3" ht="22" customHeight="1" x14ac:dyDescent="0.2">
      <c r="B386" s="6"/>
      <c r="C386" s="6"/>
    </row>
    <row r="387" spans="2:3" ht="22" customHeight="1" x14ac:dyDescent="0.2">
      <c r="B387" s="6"/>
      <c r="C387" s="6"/>
    </row>
    <row r="388" spans="2:3" ht="22" customHeight="1" x14ac:dyDescent="0.2">
      <c r="B388" s="6"/>
      <c r="C388" s="6"/>
    </row>
    <row r="389" spans="2:3" ht="22" customHeight="1" x14ac:dyDescent="0.2">
      <c r="B389" s="6"/>
      <c r="C389" s="6"/>
    </row>
    <row r="390" spans="2:3" ht="22" customHeight="1" x14ac:dyDescent="0.2">
      <c r="B390" s="6"/>
      <c r="C390" s="6"/>
    </row>
    <row r="391" spans="2:3" ht="22" customHeight="1" x14ac:dyDescent="0.2">
      <c r="B391" s="6"/>
      <c r="C391" s="6"/>
    </row>
    <row r="392" spans="2:3" ht="22" customHeight="1" x14ac:dyDescent="0.2">
      <c r="B392" s="6"/>
      <c r="C392" s="6"/>
    </row>
    <row r="393" spans="2:3" ht="22" customHeight="1" x14ac:dyDescent="0.2">
      <c r="B393" s="6"/>
      <c r="C393" s="6"/>
    </row>
    <row r="394" spans="2:3" ht="22" customHeight="1" x14ac:dyDescent="0.2">
      <c r="B394" s="6"/>
      <c r="C394" s="6"/>
    </row>
    <row r="395" spans="2:3" ht="22" customHeight="1" x14ac:dyDescent="0.2">
      <c r="B395" s="6"/>
      <c r="C395" s="6"/>
    </row>
    <row r="396" spans="2:3" ht="22" customHeight="1" x14ac:dyDescent="0.2">
      <c r="B396" s="6"/>
      <c r="C396" s="6"/>
    </row>
    <row r="397" spans="2:3" ht="22" customHeight="1" x14ac:dyDescent="0.2">
      <c r="B397" s="6"/>
      <c r="C397" s="6"/>
    </row>
    <row r="398" spans="2:3" ht="22" customHeight="1" x14ac:dyDescent="0.2">
      <c r="B398" s="6"/>
      <c r="C398" s="6"/>
    </row>
    <row r="399" spans="2:3" ht="22" customHeight="1" x14ac:dyDescent="0.2">
      <c r="B399" s="6"/>
      <c r="C399" s="6"/>
    </row>
    <row r="400" spans="2:3" ht="22" customHeight="1" x14ac:dyDescent="0.2">
      <c r="B400" s="6"/>
      <c r="C400" s="6"/>
    </row>
    <row r="401" spans="2:3" ht="22" customHeight="1" x14ac:dyDescent="0.2">
      <c r="B401" s="6"/>
      <c r="C401" s="6"/>
    </row>
    <row r="402" spans="2:3" ht="22" customHeight="1" x14ac:dyDescent="0.2">
      <c r="B402" s="6"/>
      <c r="C402" s="6"/>
    </row>
    <row r="403" spans="2:3" ht="22" customHeight="1" x14ac:dyDescent="0.2">
      <c r="B403" s="6"/>
      <c r="C403" s="6"/>
    </row>
    <row r="404" spans="2:3" ht="22" customHeight="1" x14ac:dyDescent="0.2">
      <c r="B404" s="6"/>
      <c r="C404" s="6"/>
    </row>
    <row r="405" spans="2:3" ht="22" customHeight="1" x14ac:dyDescent="0.2">
      <c r="B405" s="6"/>
      <c r="C405" s="6"/>
    </row>
    <row r="406" spans="2:3" ht="22" customHeight="1" x14ac:dyDescent="0.2">
      <c r="B406" s="6"/>
      <c r="C406" s="6"/>
    </row>
    <row r="407" spans="2:3" ht="22" customHeight="1" x14ac:dyDescent="0.2">
      <c r="B407" s="6"/>
      <c r="C407" s="6"/>
    </row>
    <row r="408" spans="2:3" ht="22" customHeight="1" x14ac:dyDescent="0.2">
      <c r="B408" s="6"/>
      <c r="C408" s="6"/>
    </row>
    <row r="409" spans="2:3" ht="22" customHeight="1" x14ac:dyDescent="0.2">
      <c r="B409" s="6"/>
      <c r="C409" s="6"/>
    </row>
    <row r="410" spans="2:3" ht="22" customHeight="1" x14ac:dyDescent="0.2">
      <c r="B410" s="6"/>
      <c r="C410" s="6"/>
    </row>
    <row r="411" spans="2:3" ht="22" customHeight="1" x14ac:dyDescent="0.2">
      <c r="B411" s="6"/>
      <c r="C411" s="6"/>
    </row>
    <row r="412" spans="2:3" ht="22" customHeight="1" x14ac:dyDescent="0.2">
      <c r="B412" s="6"/>
      <c r="C412" s="6"/>
    </row>
    <row r="413" spans="2:3" ht="22" customHeight="1" x14ac:dyDescent="0.2">
      <c r="B413" s="6"/>
      <c r="C413" s="6"/>
    </row>
    <row r="414" spans="2:3" ht="22" customHeight="1" x14ac:dyDescent="0.2">
      <c r="B414" s="6"/>
      <c r="C414" s="6"/>
    </row>
    <row r="415" spans="2:3" ht="22" customHeight="1" x14ac:dyDescent="0.2">
      <c r="B415" s="6"/>
      <c r="C415" s="6"/>
    </row>
    <row r="416" spans="2:3" ht="22" customHeight="1" x14ac:dyDescent="0.2">
      <c r="B416" s="6"/>
      <c r="C416" s="6"/>
    </row>
    <row r="417" spans="2:3" ht="22" customHeight="1" x14ac:dyDescent="0.2">
      <c r="B417" s="6"/>
      <c r="C417" s="6"/>
    </row>
    <row r="418" spans="2:3" ht="22" customHeight="1" x14ac:dyDescent="0.2">
      <c r="B418" s="6"/>
      <c r="C418" s="6"/>
    </row>
    <row r="419" spans="2:3" ht="22" customHeight="1" x14ac:dyDescent="0.2">
      <c r="B419" s="6"/>
      <c r="C419" s="6"/>
    </row>
    <row r="420" spans="2:3" ht="22" customHeight="1" x14ac:dyDescent="0.2">
      <c r="B420" s="6"/>
      <c r="C420" s="6"/>
    </row>
    <row r="421" spans="2:3" ht="22" customHeight="1" x14ac:dyDescent="0.2">
      <c r="B421" s="6"/>
      <c r="C421" s="6"/>
    </row>
    <row r="422" spans="2:3" ht="22" customHeight="1" x14ac:dyDescent="0.2">
      <c r="B422" s="6"/>
      <c r="C422" s="6"/>
    </row>
    <row r="423" spans="2:3" ht="22" customHeight="1" x14ac:dyDescent="0.2">
      <c r="B423" s="6"/>
      <c r="C423" s="6"/>
    </row>
    <row r="424" spans="2:3" ht="22" customHeight="1" x14ac:dyDescent="0.2">
      <c r="B424" s="6"/>
      <c r="C424" s="6"/>
    </row>
    <row r="425" spans="2:3" ht="22" customHeight="1" x14ac:dyDescent="0.2">
      <c r="B425" s="6"/>
      <c r="C425" s="6"/>
    </row>
    <row r="426" spans="2:3" ht="22" customHeight="1" x14ac:dyDescent="0.2">
      <c r="B426" s="6"/>
      <c r="C426" s="6"/>
    </row>
    <row r="427" spans="2:3" ht="22" customHeight="1" x14ac:dyDescent="0.2">
      <c r="B427" s="6"/>
      <c r="C427" s="6"/>
    </row>
    <row r="428" spans="2:3" ht="22" customHeight="1" x14ac:dyDescent="0.2">
      <c r="B428" s="6"/>
      <c r="C428" s="6"/>
    </row>
    <row r="429" spans="2:3" ht="22" customHeight="1" x14ac:dyDescent="0.2">
      <c r="B429" s="6"/>
      <c r="C429" s="6"/>
    </row>
    <row r="430" spans="2:3" ht="22" customHeight="1" x14ac:dyDescent="0.2">
      <c r="B430" s="6"/>
      <c r="C430" s="6"/>
    </row>
    <row r="431" spans="2:3" ht="22" customHeight="1" x14ac:dyDescent="0.2">
      <c r="B431" s="6"/>
      <c r="C431" s="6"/>
    </row>
    <row r="432" spans="2:3" ht="22" customHeight="1" x14ac:dyDescent="0.2">
      <c r="B432" s="6"/>
      <c r="C432" s="6"/>
    </row>
    <row r="433" spans="2:3" ht="22" customHeight="1" x14ac:dyDescent="0.2">
      <c r="B433" s="6"/>
      <c r="C433" s="6"/>
    </row>
    <row r="434" spans="2:3" ht="22" customHeight="1" x14ac:dyDescent="0.2">
      <c r="B434" s="6"/>
      <c r="C434" s="6"/>
    </row>
    <row r="435" spans="2:3" ht="22" customHeight="1" x14ac:dyDescent="0.2">
      <c r="B435" s="6"/>
      <c r="C435" s="6"/>
    </row>
    <row r="436" spans="2:3" ht="22" customHeight="1" x14ac:dyDescent="0.2">
      <c r="B436" s="6"/>
      <c r="C436" s="6"/>
    </row>
    <row r="437" spans="2:3" ht="22" customHeight="1" x14ac:dyDescent="0.2">
      <c r="B437" s="6"/>
      <c r="C437" s="6"/>
    </row>
    <row r="438" spans="2:3" ht="22" customHeight="1" x14ac:dyDescent="0.2">
      <c r="B438" s="6"/>
      <c r="C438" s="6"/>
    </row>
    <row r="439" spans="2:3" ht="22" customHeight="1" x14ac:dyDescent="0.2">
      <c r="B439" s="6"/>
      <c r="C439" s="6"/>
    </row>
    <row r="440" spans="2:3" ht="22" customHeight="1" x14ac:dyDescent="0.2">
      <c r="B440" s="6"/>
      <c r="C440" s="6"/>
    </row>
    <row r="441" spans="2:3" ht="22" customHeight="1" x14ac:dyDescent="0.2">
      <c r="B441" s="6"/>
      <c r="C441" s="6"/>
    </row>
    <row r="442" spans="2:3" ht="22" customHeight="1" x14ac:dyDescent="0.2">
      <c r="B442" s="6"/>
      <c r="C442" s="6"/>
    </row>
    <row r="443" spans="2:3" ht="22" customHeight="1" x14ac:dyDescent="0.2">
      <c r="B443" s="6"/>
      <c r="C443" s="6"/>
    </row>
    <row r="444" spans="2:3" ht="22" customHeight="1" x14ac:dyDescent="0.2">
      <c r="B444" s="6"/>
      <c r="C444" s="6"/>
    </row>
    <row r="445" spans="2:3" ht="22" customHeight="1" x14ac:dyDescent="0.2">
      <c r="B445" s="6"/>
      <c r="C445" s="6"/>
    </row>
    <row r="446" spans="2:3" ht="22" customHeight="1" x14ac:dyDescent="0.2">
      <c r="B446" s="6"/>
      <c r="C446" s="6"/>
    </row>
    <row r="447" spans="2:3" ht="22" customHeight="1" x14ac:dyDescent="0.2">
      <c r="B447" s="6"/>
      <c r="C447" s="6"/>
    </row>
    <row r="448" spans="2:3" ht="22" customHeight="1" x14ac:dyDescent="0.2">
      <c r="B448" s="6"/>
      <c r="C448" s="6"/>
    </row>
    <row r="449" spans="2:3" ht="22" customHeight="1" x14ac:dyDescent="0.2">
      <c r="B449" s="6"/>
      <c r="C449" s="6"/>
    </row>
    <row r="450" spans="2:3" ht="22" customHeight="1" x14ac:dyDescent="0.2">
      <c r="B450" s="6"/>
      <c r="C450" s="6"/>
    </row>
    <row r="451" spans="2:3" ht="22" customHeight="1" x14ac:dyDescent="0.2">
      <c r="B451" s="6"/>
      <c r="C451" s="6"/>
    </row>
    <row r="452" spans="2:3" ht="22" customHeight="1" x14ac:dyDescent="0.2">
      <c r="B452" s="6"/>
      <c r="C452" s="6"/>
    </row>
    <row r="453" spans="2:3" ht="22" customHeight="1" x14ac:dyDescent="0.2">
      <c r="B453" s="6"/>
      <c r="C453" s="6"/>
    </row>
    <row r="454" spans="2:3" ht="22" customHeight="1" x14ac:dyDescent="0.2">
      <c r="B454" s="6"/>
      <c r="C454" s="6"/>
    </row>
    <row r="455" spans="2:3" ht="22" customHeight="1" x14ac:dyDescent="0.2">
      <c r="B455" s="6"/>
      <c r="C455" s="6"/>
    </row>
    <row r="456" spans="2:3" ht="22" customHeight="1" x14ac:dyDescent="0.2">
      <c r="B456" s="6"/>
      <c r="C456" s="6"/>
    </row>
    <row r="457" spans="2:3" ht="22" customHeight="1" x14ac:dyDescent="0.2">
      <c r="B457" s="6"/>
      <c r="C457" s="6"/>
    </row>
    <row r="458" spans="2:3" ht="22" customHeight="1" x14ac:dyDescent="0.2">
      <c r="B458" s="6"/>
      <c r="C458" s="6"/>
    </row>
    <row r="459" spans="2:3" ht="22" customHeight="1" x14ac:dyDescent="0.2">
      <c r="B459" s="6"/>
      <c r="C459" s="6"/>
    </row>
    <row r="460" spans="2:3" ht="22" customHeight="1" x14ac:dyDescent="0.2">
      <c r="B460" s="6"/>
      <c r="C460" s="6"/>
    </row>
    <row r="461" spans="2:3" ht="22" customHeight="1" x14ac:dyDescent="0.2">
      <c r="B461" s="6"/>
      <c r="C461" s="6"/>
    </row>
    <row r="462" spans="2:3" ht="22" customHeight="1" x14ac:dyDescent="0.2">
      <c r="B462" s="6"/>
      <c r="C462" s="6"/>
    </row>
    <row r="463" spans="2:3" ht="22" customHeight="1" x14ac:dyDescent="0.2">
      <c r="B463" s="6"/>
      <c r="C463" s="6"/>
    </row>
    <row r="464" spans="2:3" ht="22" customHeight="1" x14ac:dyDescent="0.2">
      <c r="B464" s="6"/>
      <c r="C464" s="6"/>
    </row>
    <row r="465" spans="2:3" ht="22" customHeight="1" x14ac:dyDescent="0.2">
      <c r="B465" s="6"/>
      <c r="C465" s="6"/>
    </row>
    <row r="466" spans="2:3" ht="22" customHeight="1" x14ac:dyDescent="0.2">
      <c r="B466" s="6"/>
      <c r="C466" s="6"/>
    </row>
    <row r="467" spans="2:3" ht="22" customHeight="1" x14ac:dyDescent="0.2">
      <c r="B467" s="6"/>
      <c r="C467" s="6"/>
    </row>
    <row r="468" spans="2:3" ht="22" customHeight="1" x14ac:dyDescent="0.2">
      <c r="B468" s="6"/>
      <c r="C468" s="6"/>
    </row>
    <row r="469" spans="2:3" ht="22" customHeight="1" x14ac:dyDescent="0.2">
      <c r="B469" s="6"/>
      <c r="C469" s="6"/>
    </row>
    <row r="470" spans="2:3" ht="22" customHeight="1" x14ac:dyDescent="0.2">
      <c r="B470" s="6"/>
      <c r="C470" s="6"/>
    </row>
    <row r="471" spans="2:3" ht="22" customHeight="1" x14ac:dyDescent="0.2">
      <c r="B471" s="6"/>
      <c r="C471" s="6"/>
    </row>
    <row r="472" spans="2:3" ht="22" customHeight="1" x14ac:dyDescent="0.2">
      <c r="B472" s="6"/>
      <c r="C472" s="6"/>
    </row>
    <row r="473" spans="2:3" ht="22" customHeight="1" x14ac:dyDescent="0.2">
      <c r="B473" s="6"/>
      <c r="C473" s="6"/>
    </row>
    <row r="474" spans="2:3" ht="22" customHeight="1" x14ac:dyDescent="0.2">
      <c r="B474" s="6"/>
      <c r="C474" s="6"/>
    </row>
    <row r="475" spans="2:3" ht="22" customHeight="1" x14ac:dyDescent="0.2">
      <c r="B475" s="6"/>
      <c r="C475" s="6"/>
    </row>
    <row r="476" spans="2:3" ht="22" customHeight="1" x14ac:dyDescent="0.2">
      <c r="B476" s="6"/>
      <c r="C476" s="6"/>
    </row>
    <row r="477" spans="2:3" ht="22" customHeight="1" x14ac:dyDescent="0.2">
      <c r="B477" s="6"/>
      <c r="C477" s="6"/>
    </row>
    <row r="478" spans="2:3" ht="22" customHeight="1" x14ac:dyDescent="0.2">
      <c r="B478" s="6"/>
      <c r="C478" s="6"/>
    </row>
    <row r="479" spans="2:3" ht="22" customHeight="1" x14ac:dyDescent="0.2">
      <c r="B479" s="6"/>
      <c r="C479" s="6"/>
    </row>
    <row r="480" spans="2:3" ht="22" customHeight="1" x14ac:dyDescent="0.2">
      <c r="B480" s="6"/>
      <c r="C480" s="6"/>
    </row>
    <row r="481" spans="2:3" ht="22" customHeight="1" x14ac:dyDescent="0.2">
      <c r="B481" s="6"/>
      <c r="C481" s="6"/>
    </row>
    <row r="482" spans="2:3" ht="22" customHeight="1" x14ac:dyDescent="0.2">
      <c r="B482" s="6"/>
      <c r="C482" s="6"/>
    </row>
    <row r="483" spans="2:3" ht="22" customHeight="1" x14ac:dyDescent="0.2">
      <c r="B483" s="6"/>
      <c r="C483" s="6"/>
    </row>
    <row r="484" spans="2:3" ht="22" customHeight="1" x14ac:dyDescent="0.2">
      <c r="B484" s="6"/>
      <c r="C484" s="6"/>
    </row>
    <row r="485" spans="2:3" ht="22" customHeight="1" x14ac:dyDescent="0.2">
      <c r="B485" s="6"/>
      <c r="C485" s="6"/>
    </row>
    <row r="486" spans="2:3" ht="22" customHeight="1" x14ac:dyDescent="0.2">
      <c r="B486" s="6"/>
      <c r="C486" s="6"/>
    </row>
    <row r="487" spans="2:3" ht="22" customHeight="1" x14ac:dyDescent="0.2">
      <c r="B487" s="6"/>
      <c r="C487" s="6"/>
    </row>
    <row r="488" spans="2:3" ht="22" customHeight="1" x14ac:dyDescent="0.2">
      <c r="B488" s="6"/>
      <c r="C488" s="6"/>
    </row>
    <row r="489" spans="2:3" ht="22" customHeight="1" x14ac:dyDescent="0.2">
      <c r="B489" s="6"/>
      <c r="C489" s="6"/>
    </row>
    <row r="490" spans="2:3" ht="22" customHeight="1" x14ac:dyDescent="0.2">
      <c r="B490" s="6"/>
      <c r="C490" s="6"/>
    </row>
    <row r="491" spans="2:3" ht="22" customHeight="1" x14ac:dyDescent="0.2">
      <c r="B491" s="6"/>
      <c r="C491" s="6"/>
    </row>
    <row r="492" spans="2:3" ht="22" customHeight="1" x14ac:dyDescent="0.2">
      <c r="B492" s="6"/>
      <c r="C492" s="6"/>
    </row>
    <row r="493" spans="2:3" ht="22" customHeight="1" x14ac:dyDescent="0.2">
      <c r="B493" s="6"/>
      <c r="C493" s="6"/>
    </row>
    <row r="494" spans="2:3" ht="22" customHeight="1" x14ac:dyDescent="0.2">
      <c r="B494" s="6"/>
      <c r="C494" s="6"/>
    </row>
    <row r="495" spans="2:3" ht="22" customHeight="1" x14ac:dyDescent="0.2">
      <c r="B495" s="6"/>
      <c r="C495" s="6"/>
    </row>
    <row r="496" spans="2:3" ht="22" customHeight="1" x14ac:dyDescent="0.2">
      <c r="B496" s="6"/>
      <c r="C496" s="6"/>
    </row>
    <row r="497" spans="2:3" ht="22" customHeight="1" x14ac:dyDescent="0.2">
      <c r="B497" s="6"/>
      <c r="C497" s="6"/>
    </row>
    <row r="498" spans="2:3" ht="22" customHeight="1" x14ac:dyDescent="0.2">
      <c r="B498" s="6"/>
      <c r="C498" s="6"/>
    </row>
    <row r="499" spans="2:3" ht="22" customHeight="1" x14ac:dyDescent="0.2">
      <c r="B499" s="6"/>
      <c r="C499" s="6"/>
    </row>
    <row r="500" spans="2:3" ht="22" customHeight="1" x14ac:dyDescent="0.2">
      <c r="B500" s="6"/>
      <c r="C500" s="6"/>
    </row>
    <row r="501" spans="2:3" ht="22" customHeight="1" x14ac:dyDescent="0.2">
      <c r="B501" s="6"/>
      <c r="C501" s="6"/>
    </row>
    <row r="502" spans="2:3" ht="22" customHeight="1" x14ac:dyDescent="0.2">
      <c r="B502" s="6"/>
      <c r="C502" s="6"/>
    </row>
    <row r="503" spans="2:3" ht="22" customHeight="1" x14ac:dyDescent="0.2">
      <c r="B503" s="6"/>
      <c r="C503" s="6"/>
    </row>
    <row r="504" spans="2:3" ht="22" customHeight="1" x14ac:dyDescent="0.2">
      <c r="B504" s="6"/>
      <c r="C504" s="6"/>
    </row>
    <row r="505" spans="2:3" ht="22" customHeight="1" x14ac:dyDescent="0.2">
      <c r="B505" s="6"/>
      <c r="C505" s="6"/>
    </row>
    <row r="506" spans="2:3" ht="22" customHeight="1" x14ac:dyDescent="0.2">
      <c r="B506" s="6"/>
      <c r="C506" s="6"/>
    </row>
    <row r="507" spans="2:3" ht="22" customHeight="1" x14ac:dyDescent="0.2">
      <c r="B507" s="6"/>
      <c r="C507" s="6"/>
    </row>
    <row r="508" spans="2:3" ht="22" customHeight="1" x14ac:dyDescent="0.2">
      <c r="B508" s="6"/>
      <c r="C508" s="6"/>
    </row>
    <row r="509" spans="2:3" ht="22" customHeight="1" x14ac:dyDescent="0.2">
      <c r="B509" s="6"/>
      <c r="C509" s="6"/>
    </row>
    <row r="510" spans="2:3" ht="22" customHeight="1" x14ac:dyDescent="0.2">
      <c r="B510" s="6"/>
      <c r="C510" s="6"/>
    </row>
    <row r="511" spans="2:3" ht="22" customHeight="1" x14ac:dyDescent="0.2">
      <c r="B511" s="6"/>
      <c r="C511" s="6"/>
    </row>
    <row r="512" spans="2:3" ht="22" customHeight="1" x14ac:dyDescent="0.2">
      <c r="B512" s="6"/>
      <c r="C512" s="6"/>
    </row>
    <row r="513" spans="2:3" ht="22" customHeight="1" x14ac:dyDescent="0.2">
      <c r="B513" s="6"/>
      <c r="C513" s="6"/>
    </row>
    <row r="514" spans="2:3" ht="22" customHeight="1" x14ac:dyDescent="0.2">
      <c r="B514" s="6"/>
      <c r="C514" s="6"/>
    </row>
    <row r="515" spans="2:3" ht="22" customHeight="1" x14ac:dyDescent="0.2">
      <c r="B515" s="6"/>
      <c r="C515" s="6"/>
    </row>
    <row r="516" spans="2:3" ht="22" customHeight="1" x14ac:dyDescent="0.2">
      <c r="B516" s="6"/>
      <c r="C516" s="6"/>
    </row>
    <row r="517" spans="2:3" ht="22" customHeight="1" x14ac:dyDescent="0.2">
      <c r="B517" s="6"/>
      <c r="C517" s="6"/>
    </row>
    <row r="518" spans="2:3" ht="22" customHeight="1" x14ac:dyDescent="0.2">
      <c r="B518" s="6"/>
      <c r="C518" s="6"/>
    </row>
    <row r="519" spans="2:3" ht="22" customHeight="1" x14ac:dyDescent="0.2">
      <c r="B519" s="6"/>
      <c r="C519" s="6"/>
    </row>
    <row r="520" spans="2:3" ht="22" customHeight="1" x14ac:dyDescent="0.2">
      <c r="B520" s="6"/>
      <c r="C520" s="6"/>
    </row>
    <row r="521" spans="2:3" ht="22" customHeight="1" x14ac:dyDescent="0.2">
      <c r="B521" s="6"/>
      <c r="C521" s="6"/>
    </row>
    <row r="522" spans="2:3" ht="22" customHeight="1" x14ac:dyDescent="0.2">
      <c r="B522" s="6"/>
      <c r="C522" s="6"/>
    </row>
    <row r="523" spans="2:3" ht="22" customHeight="1" x14ac:dyDescent="0.2">
      <c r="B523" s="6"/>
      <c r="C523" s="6"/>
    </row>
    <row r="524" spans="2:3" ht="22" customHeight="1" x14ac:dyDescent="0.2">
      <c r="B524" s="6"/>
      <c r="C524" s="6"/>
    </row>
    <row r="525" spans="2:3" ht="22" customHeight="1" x14ac:dyDescent="0.2">
      <c r="B525" s="6"/>
      <c r="C525" s="6"/>
    </row>
    <row r="526" spans="2:3" ht="22" customHeight="1" x14ac:dyDescent="0.2">
      <c r="B526" s="6"/>
      <c r="C526" s="6"/>
    </row>
    <row r="527" spans="2:3" ht="22" customHeight="1" x14ac:dyDescent="0.2">
      <c r="B527" s="6"/>
      <c r="C527" s="6"/>
    </row>
    <row r="528" spans="2:3" ht="22" customHeight="1" x14ac:dyDescent="0.2">
      <c r="B528" s="6"/>
      <c r="C528" s="6"/>
    </row>
    <row r="529" spans="2:3" ht="22" customHeight="1" x14ac:dyDescent="0.2">
      <c r="B529" s="6"/>
      <c r="C529" s="6"/>
    </row>
    <row r="530" spans="2:3" ht="22" customHeight="1" x14ac:dyDescent="0.2">
      <c r="B530" s="6"/>
      <c r="C530" s="6"/>
    </row>
    <row r="531" spans="2:3" ht="22" customHeight="1" x14ac:dyDescent="0.2">
      <c r="B531" s="6"/>
      <c r="C531" s="6"/>
    </row>
    <row r="532" spans="2:3" ht="22" customHeight="1" x14ac:dyDescent="0.2">
      <c r="B532" s="6"/>
      <c r="C532" s="6"/>
    </row>
    <row r="533" spans="2:3" ht="22" customHeight="1" x14ac:dyDescent="0.2">
      <c r="B533" s="6"/>
      <c r="C533" s="6"/>
    </row>
    <row r="534" spans="2:3" ht="22" customHeight="1" x14ac:dyDescent="0.2">
      <c r="B534" s="6"/>
      <c r="C534" s="6"/>
    </row>
    <row r="535" spans="2:3" ht="22" customHeight="1" x14ac:dyDescent="0.2">
      <c r="B535" s="6"/>
      <c r="C535" s="6"/>
    </row>
    <row r="536" spans="2:3" ht="22" customHeight="1" x14ac:dyDescent="0.2">
      <c r="B536" s="6"/>
      <c r="C536" s="6"/>
    </row>
    <row r="537" spans="2:3" ht="22" customHeight="1" x14ac:dyDescent="0.2">
      <c r="B537" s="6"/>
      <c r="C537" s="6"/>
    </row>
    <row r="538" spans="2:3" ht="22" customHeight="1" x14ac:dyDescent="0.2">
      <c r="B538" s="6"/>
      <c r="C538" s="6"/>
    </row>
    <row r="539" spans="2:3" ht="22" customHeight="1" x14ac:dyDescent="0.2">
      <c r="B539" s="6"/>
      <c r="C539" s="6"/>
    </row>
    <row r="540" spans="2:3" ht="22" customHeight="1" x14ac:dyDescent="0.2">
      <c r="B540" s="6"/>
      <c r="C540" s="6"/>
    </row>
    <row r="541" spans="2:3" ht="22" customHeight="1" x14ac:dyDescent="0.2">
      <c r="B541" s="6"/>
      <c r="C541" s="6"/>
    </row>
    <row r="542" spans="2:3" ht="22" customHeight="1" x14ac:dyDescent="0.2">
      <c r="B542" s="6"/>
      <c r="C542" s="6"/>
    </row>
    <row r="543" spans="2:3" ht="22" customHeight="1" x14ac:dyDescent="0.2">
      <c r="B543" s="6"/>
      <c r="C543" s="6"/>
    </row>
    <row r="544" spans="2:3" ht="22" customHeight="1" x14ac:dyDescent="0.2">
      <c r="B544" s="6"/>
      <c r="C544" s="6"/>
    </row>
    <row r="545" spans="2:3" ht="22" customHeight="1" x14ac:dyDescent="0.2">
      <c r="B545" s="6"/>
      <c r="C545" s="6"/>
    </row>
    <row r="546" spans="2:3" ht="22" customHeight="1" x14ac:dyDescent="0.2">
      <c r="B546" s="6"/>
      <c r="C546" s="6"/>
    </row>
    <row r="547" spans="2:3" ht="22" customHeight="1" x14ac:dyDescent="0.2">
      <c r="B547" s="6"/>
      <c r="C547" s="6"/>
    </row>
    <row r="548" spans="2:3" ht="22" customHeight="1" x14ac:dyDescent="0.2">
      <c r="B548" s="6"/>
      <c r="C548" s="6"/>
    </row>
    <row r="549" spans="2:3" ht="22" customHeight="1" x14ac:dyDescent="0.2">
      <c r="B549" s="6"/>
      <c r="C549" s="6"/>
    </row>
    <row r="550" spans="2:3" ht="22" customHeight="1" x14ac:dyDescent="0.2">
      <c r="B550" s="6"/>
      <c r="C550" s="6"/>
    </row>
    <row r="551" spans="2:3" ht="22" customHeight="1" x14ac:dyDescent="0.2">
      <c r="B551" s="6"/>
      <c r="C551" s="6"/>
    </row>
    <row r="552" spans="2:3" ht="22" customHeight="1" x14ac:dyDescent="0.2">
      <c r="B552" s="6"/>
      <c r="C552" s="6"/>
    </row>
    <row r="553" spans="2:3" ht="22" customHeight="1" x14ac:dyDescent="0.2">
      <c r="B553" s="6"/>
      <c r="C553" s="6"/>
    </row>
    <row r="554" spans="2:3" ht="22" customHeight="1" x14ac:dyDescent="0.2">
      <c r="B554" s="6"/>
      <c r="C554" s="6"/>
    </row>
    <row r="555" spans="2:3" ht="22" customHeight="1" x14ac:dyDescent="0.2">
      <c r="B555" s="6"/>
      <c r="C555" s="6"/>
    </row>
    <row r="556" spans="2:3" ht="22" customHeight="1" x14ac:dyDescent="0.2">
      <c r="B556" s="6"/>
      <c r="C556" s="6"/>
    </row>
    <row r="557" spans="2:3" ht="22" customHeight="1" x14ac:dyDescent="0.2">
      <c r="B557" s="6"/>
      <c r="C557" s="6"/>
    </row>
    <row r="558" spans="2:3" ht="22" customHeight="1" x14ac:dyDescent="0.2">
      <c r="B558" s="6"/>
      <c r="C558" s="6"/>
    </row>
    <row r="559" spans="2:3" ht="22" customHeight="1" x14ac:dyDescent="0.2">
      <c r="B559" s="6"/>
      <c r="C559" s="6"/>
    </row>
    <row r="560" spans="2:3" ht="22" customHeight="1" x14ac:dyDescent="0.2">
      <c r="B560" s="6"/>
      <c r="C560" s="6"/>
    </row>
    <row r="561" spans="2:3" ht="22" customHeight="1" x14ac:dyDescent="0.2">
      <c r="B561" s="6"/>
      <c r="C561" s="6"/>
    </row>
    <row r="562" spans="2:3" ht="22" customHeight="1" x14ac:dyDescent="0.2">
      <c r="B562" s="6"/>
      <c r="C562" s="6"/>
    </row>
    <row r="563" spans="2:3" ht="22" customHeight="1" x14ac:dyDescent="0.2">
      <c r="B563" s="6"/>
      <c r="C563" s="6"/>
    </row>
    <row r="564" spans="2:3" ht="22" customHeight="1" x14ac:dyDescent="0.2">
      <c r="B564" s="6"/>
      <c r="C564" s="6"/>
    </row>
    <row r="565" spans="2:3" ht="22" customHeight="1" x14ac:dyDescent="0.2">
      <c r="B565" s="6"/>
      <c r="C565" s="6"/>
    </row>
    <row r="566" spans="2:3" ht="22" customHeight="1" x14ac:dyDescent="0.2">
      <c r="B566" s="6"/>
      <c r="C566" s="6"/>
    </row>
    <row r="567" spans="2:3" ht="22" customHeight="1" x14ac:dyDescent="0.2">
      <c r="B567" s="6"/>
      <c r="C567" s="6"/>
    </row>
    <row r="568" spans="2:3" ht="22" customHeight="1" x14ac:dyDescent="0.2">
      <c r="B568" s="6"/>
      <c r="C568" s="6"/>
    </row>
    <row r="569" spans="2:3" ht="22" customHeight="1" x14ac:dyDescent="0.2">
      <c r="B569" s="6"/>
      <c r="C569" s="6"/>
    </row>
    <row r="570" spans="2:3" ht="22" customHeight="1" x14ac:dyDescent="0.2">
      <c r="B570" s="6"/>
      <c r="C570" s="6"/>
    </row>
    <row r="571" spans="2:3" ht="22" customHeight="1" x14ac:dyDescent="0.2">
      <c r="B571" s="6"/>
      <c r="C571" s="6"/>
    </row>
    <row r="572" spans="2:3" ht="22" customHeight="1" x14ac:dyDescent="0.2">
      <c r="B572" s="6"/>
      <c r="C572" s="6"/>
    </row>
    <row r="573" spans="2:3" ht="22" customHeight="1" x14ac:dyDescent="0.2">
      <c r="B573" s="6"/>
      <c r="C573" s="6"/>
    </row>
    <row r="574" spans="2:3" ht="22" customHeight="1" x14ac:dyDescent="0.2">
      <c r="B574" s="6"/>
      <c r="C574" s="6"/>
    </row>
    <row r="575" spans="2:3" ht="22" customHeight="1" x14ac:dyDescent="0.2">
      <c r="B575" s="6"/>
      <c r="C575" s="6"/>
    </row>
    <row r="576" spans="2:3" ht="22" customHeight="1" x14ac:dyDescent="0.2">
      <c r="B576" s="6"/>
      <c r="C576" s="6"/>
    </row>
    <row r="577" spans="2:3" ht="22" customHeight="1" x14ac:dyDescent="0.2">
      <c r="B577" s="6"/>
      <c r="C577" s="6"/>
    </row>
    <row r="578" spans="2:3" ht="22" customHeight="1" x14ac:dyDescent="0.2">
      <c r="B578" s="6"/>
      <c r="C578" s="6"/>
    </row>
    <row r="579" spans="2:3" ht="22" customHeight="1" x14ac:dyDescent="0.2">
      <c r="B579" s="6"/>
      <c r="C579" s="6"/>
    </row>
    <row r="580" spans="2:3" ht="22" customHeight="1" x14ac:dyDescent="0.2">
      <c r="B580" s="6"/>
      <c r="C580" s="6"/>
    </row>
    <row r="581" spans="2:3" ht="22" customHeight="1" x14ac:dyDescent="0.2">
      <c r="B581" s="6"/>
      <c r="C581" s="6"/>
    </row>
    <row r="582" spans="2:3" ht="22" customHeight="1" x14ac:dyDescent="0.2">
      <c r="B582" s="6"/>
      <c r="C582" s="6"/>
    </row>
    <row r="583" spans="2:3" ht="22" customHeight="1" x14ac:dyDescent="0.2">
      <c r="B583" s="6"/>
      <c r="C583" s="6"/>
    </row>
    <row r="584" spans="2:3" ht="22" customHeight="1" x14ac:dyDescent="0.2">
      <c r="B584" s="6"/>
      <c r="C584" s="6"/>
    </row>
    <row r="585" spans="2:3" ht="22" customHeight="1" x14ac:dyDescent="0.2">
      <c r="B585" s="6"/>
      <c r="C585" s="6"/>
    </row>
    <row r="586" spans="2:3" ht="22" customHeight="1" x14ac:dyDescent="0.2">
      <c r="B586" s="6"/>
      <c r="C586" s="6"/>
    </row>
    <row r="587" spans="2:3" ht="22" customHeight="1" x14ac:dyDescent="0.2">
      <c r="B587" s="6"/>
      <c r="C587" s="6"/>
    </row>
    <row r="588" spans="2:3" ht="22" customHeight="1" x14ac:dyDescent="0.2">
      <c r="B588" s="6"/>
      <c r="C588" s="6"/>
    </row>
    <row r="589" spans="2:3" ht="22" customHeight="1" x14ac:dyDescent="0.2">
      <c r="B589" s="6"/>
      <c r="C589" s="6"/>
    </row>
    <row r="590" spans="2:3" ht="22" customHeight="1" x14ac:dyDescent="0.2">
      <c r="B590" s="6"/>
      <c r="C590" s="6"/>
    </row>
    <row r="591" spans="2:3" ht="22" customHeight="1" x14ac:dyDescent="0.2">
      <c r="B591" s="6"/>
      <c r="C591" s="6"/>
    </row>
    <row r="592" spans="2:3" ht="22" customHeight="1" x14ac:dyDescent="0.2">
      <c r="B592" s="6"/>
      <c r="C592" s="6"/>
    </row>
    <row r="593" spans="2:3" ht="22" customHeight="1" x14ac:dyDescent="0.2">
      <c r="B593" s="6"/>
      <c r="C593" s="6"/>
    </row>
    <row r="594" spans="2:3" ht="22" customHeight="1" x14ac:dyDescent="0.2">
      <c r="B594" s="6"/>
      <c r="C594" s="6"/>
    </row>
    <row r="595" spans="2:3" ht="22" customHeight="1" x14ac:dyDescent="0.2">
      <c r="B595" s="6"/>
      <c r="C595" s="6"/>
    </row>
    <row r="596" spans="2:3" ht="22" customHeight="1" x14ac:dyDescent="0.2">
      <c r="B596" s="6"/>
      <c r="C596" s="6"/>
    </row>
    <row r="597" spans="2:3" ht="22" customHeight="1" x14ac:dyDescent="0.2">
      <c r="B597" s="6"/>
      <c r="C597" s="6"/>
    </row>
    <row r="598" spans="2:3" ht="22" customHeight="1" x14ac:dyDescent="0.2">
      <c r="B598" s="6"/>
      <c r="C598" s="6"/>
    </row>
    <row r="599" spans="2:3" ht="22" customHeight="1" x14ac:dyDescent="0.2">
      <c r="B599" s="6"/>
      <c r="C599" s="6"/>
    </row>
    <row r="600" spans="2:3" ht="22" customHeight="1" x14ac:dyDescent="0.2">
      <c r="B600" s="6"/>
      <c r="C600" s="6"/>
    </row>
    <row r="601" spans="2:3" ht="22" customHeight="1" x14ac:dyDescent="0.2">
      <c r="B601" s="6"/>
      <c r="C601" s="6"/>
    </row>
    <row r="602" spans="2:3" ht="22" customHeight="1" x14ac:dyDescent="0.2">
      <c r="B602" s="6"/>
      <c r="C602" s="6"/>
    </row>
    <row r="603" spans="2:3" ht="22" customHeight="1" x14ac:dyDescent="0.2">
      <c r="B603" s="6"/>
      <c r="C603" s="6"/>
    </row>
    <row r="604" spans="2:3" ht="22" customHeight="1" x14ac:dyDescent="0.2">
      <c r="B604" s="6"/>
      <c r="C604" s="6"/>
    </row>
    <row r="605" spans="2:3" ht="22" customHeight="1" x14ac:dyDescent="0.2">
      <c r="B605" s="6"/>
      <c r="C605" s="6"/>
    </row>
    <row r="606" spans="2:3" ht="22" customHeight="1" x14ac:dyDescent="0.2">
      <c r="B606" s="6"/>
      <c r="C606" s="6"/>
    </row>
    <row r="607" spans="2:3" ht="22" customHeight="1" x14ac:dyDescent="0.2">
      <c r="B607" s="6"/>
      <c r="C607" s="6"/>
    </row>
    <row r="608" spans="2:3" ht="22" customHeight="1" x14ac:dyDescent="0.2">
      <c r="B608" s="6"/>
      <c r="C608" s="6"/>
    </row>
    <row r="609" spans="2:3" ht="22" customHeight="1" x14ac:dyDescent="0.2">
      <c r="B609" s="6"/>
      <c r="C609" s="6"/>
    </row>
    <row r="610" spans="2:3" ht="22" customHeight="1" x14ac:dyDescent="0.2">
      <c r="B610" s="6"/>
      <c r="C610" s="6"/>
    </row>
    <row r="611" spans="2:3" ht="22" customHeight="1" x14ac:dyDescent="0.2">
      <c r="B611" s="6"/>
      <c r="C611" s="6"/>
    </row>
    <row r="612" spans="2:3" ht="22" customHeight="1" x14ac:dyDescent="0.2">
      <c r="B612" s="6"/>
      <c r="C612" s="6"/>
    </row>
    <row r="613" spans="2:3" ht="22" customHeight="1" x14ac:dyDescent="0.2">
      <c r="B613" s="6"/>
      <c r="C613" s="6"/>
    </row>
    <row r="614" spans="2:3" ht="22" customHeight="1" x14ac:dyDescent="0.2">
      <c r="B614" s="6"/>
      <c r="C614" s="6"/>
    </row>
    <row r="615" spans="2:3" ht="22" customHeight="1" x14ac:dyDescent="0.2">
      <c r="B615" s="6"/>
      <c r="C615" s="6"/>
    </row>
    <row r="616" spans="2:3" ht="22" customHeight="1" x14ac:dyDescent="0.2">
      <c r="B616" s="6"/>
      <c r="C616" s="6"/>
    </row>
    <row r="617" spans="2:3" ht="22" customHeight="1" x14ac:dyDescent="0.2">
      <c r="B617" s="6"/>
      <c r="C617" s="6"/>
    </row>
    <row r="618" spans="2:3" ht="22" customHeight="1" x14ac:dyDescent="0.2">
      <c r="B618" s="6"/>
      <c r="C618" s="6"/>
    </row>
    <row r="619" spans="2:3" ht="22" customHeight="1" x14ac:dyDescent="0.2">
      <c r="B619" s="6"/>
      <c r="C619" s="6"/>
    </row>
    <row r="620" spans="2:3" ht="22" customHeight="1" x14ac:dyDescent="0.2">
      <c r="B620" s="6"/>
      <c r="C620" s="6"/>
    </row>
    <row r="621" spans="2:3" ht="22" customHeight="1" x14ac:dyDescent="0.2">
      <c r="B621" s="6"/>
      <c r="C621" s="6"/>
    </row>
    <row r="622" spans="2:3" ht="22" customHeight="1" x14ac:dyDescent="0.2">
      <c r="B622" s="6"/>
      <c r="C622" s="6"/>
    </row>
    <row r="623" spans="2:3" ht="22" customHeight="1" x14ac:dyDescent="0.2">
      <c r="B623" s="6"/>
      <c r="C623" s="6"/>
    </row>
    <row r="624" spans="2:3" ht="22" customHeight="1" x14ac:dyDescent="0.2">
      <c r="B624" s="6"/>
      <c r="C624" s="6"/>
    </row>
    <row r="625" spans="2:3" ht="22" customHeight="1" x14ac:dyDescent="0.2">
      <c r="B625" s="6"/>
      <c r="C625" s="6"/>
    </row>
    <row r="626" spans="2:3" ht="22" customHeight="1" x14ac:dyDescent="0.2">
      <c r="B626" s="6"/>
      <c r="C626" s="6"/>
    </row>
    <row r="627" spans="2:3" ht="22" customHeight="1" x14ac:dyDescent="0.2">
      <c r="B627" s="6"/>
      <c r="C627" s="6"/>
    </row>
    <row r="628" spans="2:3" ht="22" customHeight="1" x14ac:dyDescent="0.2">
      <c r="B628" s="6"/>
      <c r="C628" s="6"/>
    </row>
    <row r="629" spans="2:3" ht="22" customHeight="1" x14ac:dyDescent="0.2">
      <c r="B629" s="6"/>
      <c r="C629" s="6"/>
    </row>
    <row r="630" spans="2:3" ht="22" customHeight="1" x14ac:dyDescent="0.2">
      <c r="B630" s="6"/>
      <c r="C630" s="6"/>
    </row>
    <row r="631" spans="2:3" ht="22" customHeight="1" x14ac:dyDescent="0.2">
      <c r="B631" s="6"/>
      <c r="C631" s="6"/>
    </row>
    <row r="632" spans="2:3" ht="22" customHeight="1" x14ac:dyDescent="0.2">
      <c r="B632" s="6"/>
      <c r="C632" s="6"/>
    </row>
    <row r="633" spans="2:3" ht="22" customHeight="1" x14ac:dyDescent="0.2">
      <c r="B633" s="6"/>
      <c r="C633" s="6"/>
    </row>
    <row r="634" spans="2:3" ht="22" customHeight="1" x14ac:dyDescent="0.2">
      <c r="B634" s="6"/>
      <c r="C634" s="6"/>
    </row>
    <row r="635" spans="2:3" ht="22" customHeight="1" x14ac:dyDescent="0.2">
      <c r="B635" s="6"/>
      <c r="C635" s="6"/>
    </row>
    <row r="636" spans="2:3" ht="22" customHeight="1" x14ac:dyDescent="0.2">
      <c r="B636" s="6"/>
      <c r="C636" s="6"/>
    </row>
    <row r="637" spans="2:3" ht="22" customHeight="1" x14ac:dyDescent="0.2">
      <c r="B637" s="6"/>
      <c r="C637" s="6"/>
    </row>
    <row r="638" spans="2:3" ht="22" customHeight="1" x14ac:dyDescent="0.2">
      <c r="B638" s="6"/>
      <c r="C638" s="6"/>
    </row>
    <row r="639" spans="2:3" ht="22" customHeight="1" x14ac:dyDescent="0.2">
      <c r="B639" s="6"/>
      <c r="C639" s="6"/>
    </row>
    <row r="640" spans="2:3" ht="22" customHeight="1" x14ac:dyDescent="0.2">
      <c r="B640" s="6"/>
      <c r="C640" s="6"/>
    </row>
    <row r="641" spans="2:3" ht="22" customHeight="1" x14ac:dyDescent="0.2">
      <c r="B641" s="6"/>
      <c r="C641" s="6"/>
    </row>
    <row r="642" spans="2:3" ht="22" customHeight="1" x14ac:dyDescent="0.2">
      <c r="B642" s="6"/>
      <c r="C642" s="6"/>
    </row>
    <row r="643" spans="2:3" ht="22" customHeight="1" x14ac:dyDescent="0.2">
      <c r="B643" s="6"/>
      <c r="C643" s="6"/>
    </row>
    <row r="644" spans="2:3" ht="22" customHeight="1" x14ac:dyDescent="0.2">
      <c r="B644" s="6"/>
      <c r="C644" s="6"/>
    </row>
    <row r="645" spans="2:3" ht="22" customHeight="1" x14ac:dyDescent="0.2">
      <c r="B645" s="6"/>
      <c r="C645" s="6"/>
    </row>
    <row r="646" spans="2:3" ht="22" customHeight="1" x14ac:dyDescent="0.2">
      <c r="B646" s="6"/>
      <c r="C646" s="6"/>
    </row>
    <row r="647" spans="2:3" ht="22" customHeight="1" x14ac:dyDescent="0.2">
      <c r="B647" s="6"/>
      <c r="C647" s="6"/>
    </row>
    <row r="648" spans="2:3" ht="22" customHeight="1" x14ac:dyDescent="0.2">
      <c r="B648" s="6"/>
      <c r="C648" s="6"/>
    </row>
    <row r="649" spans="2:3" ht="22" customHeight="1" x14ac:dyDescent="0.2">
      <c r="B649" s="6"/>
      <c r="C649" s="6"/>
    </row>
    <row r="650" spans="2:3" ht="22" customHeight="1" x14ac:dyDescent="0.2">
      <c r="B650" s="6"/>
      <c r="C650" s="6"/>
    </row>
    <row r="651" spans="2:3" ht="22" customHeight="1" x14ac:dyDescent="0.2">
      <c r="B651" s="6"/>
      <c r="C651" s="6"/>
    </row>
    <row r="652" spans="2:3" ht="22" customHeight="1" x14ac:dyDescent="0.2">
      <c r="B652" s="6"/>
      <c r="C652" s="6"/>
    </row>
    <row r="653" spans="2:3" ht="22" customHeight="1" x14ac:dyDescent="0.2">
      <c r="B653" s="6"/>
      <c r="C653" s="6"/>
    </row>
    <row r="654" spans="2:3" ht="22" customHeight="1" x14ac:dyDescent="0.2">
      <c r="B654" s="6"/>
      <c r="C654" s="6"/>
    </row>
    <row r="655" spans="2:3" ht="22" customHeight="1" x14ac:dyDescent="0.2">
      <c r="B655" s="6"/>
      <c r="C655" s="6"/>
    </row>
    <row r="656" spans="2:3" ht="22" customHeight="1" x14ac:dyDescent="0.2">
      <c r="B656" s="6"/>
      <c r="C656" s="6"/>
    </row>
    <row r="657" spans="2:3" ht="22" customHeight="1" x14ac:dyDescent="0.2">
      <c r="B657" s="6"/>
      <c r="C657" s="6"/>
    </row>
    <row r="658" spans="2:3" ht="22" customHeight="1" x14ac:dyDescent="0.2">
      <c r="B658" s="6"/>
      <c r="C658" s="6"/>
    </row>
    <row r="659" spans="2:3" ht="22" customHeight="1" x14ac:dyDescent="0.2">
      <c r="B659" s="6"/>
      <c r="C659" s="6"/>
    </row>
    <row r="660" spans="2:3" ht="22" customHeight="1" x14ac:dyDescent="0.2">
      <c r="B660" s="6"/>
      <c r="C660" s="6"/>
    </row>
    <row r="661" spans="2:3" ht="22" customHeight="1" x14ac:dyDescent="0.2">
      <c r="B661" s="6"/>
      <c r="C661" s="6"/>
    </row>
    <row r="662" spans="2:3" ht="22" customHeight="1" x14ac:dyDescent="0.2">
      <c r="B662" s="6"/>
      <c r="C662" s="6"/>
    </row>
    <row r="663" spans="2:3" ht="22" customHeight="1" x14ac:dyDescent="0.2">
      <c r="B663" s="6"/>
      <c r="C663" s="6"/>
    </row>
    <row r="664" spans="2:3" ht="22" customHeight="1" x14ac:dyDescent="0.2">
      <c r="B664" s="6"/>
      <c r="C664" s="6"/>
    </row>
    <row r="665" spans="2:3" ht="22" customHeight="1" x14ac:dyDescent="0.2">
      <c r="B665" s="6"/>
      <c r="C665" s="6"/>
    </row>
    <row r="666" spans="2:3" ht="22" customHeight="1" x14ac:dyDescent="0.2">
      <c r="B666" s="6"/>
      <c r="C666" s="6"/>
    </row>
    <row r="667" spans="2:3" ht="22" customHeight="1" x14ac:dyDescent="0.2">
      <c r="B667" s="6"/>
      <c r="C667" s="6"/>
    </row>
    <row r="668" spans="2:3" ht="22" customHeight="1" x14ac:dyDescent="0.2">
      <c r="B668" s="6"/>
      <c r="C668" s="6"/>
    </row>
    <row r="669" spans="2:3" ht="22" customHeight="1" x14ac:dyDescent="0.2">
      <c r="B669" s="6"/>
      <c r="C669" s="6"/>
    </row>
    <row r="670" spans="2:3" ht="22" customHeight="1" x14ac:dyDescent="0.2">
      <c r="B670" s="6"/>
      <c r="C670" s="6"/>
    </row>
    <row r="671" spans="2:3" ht="22" customHeight="1" x14ac:dyDescent="0.2">
      <c r="B671" s="6"/>
      <c r="C671" s="6"/>
    </row>
    <row r="672" spans="2:3" ht="22" customHeight="1" x14ac:dyDescent="0.2">
      <c r="B672" s="6"/>
      <c r="C672" s="6"/>
    </row>
    <row r="673" spans="2:3" ht="22" customHeight="1" x14ac:dyDescent="0.2">
      <c r="B673" s="6"/>
      <c r="C673" s="6"/>
    </row>
    <row r="674" spans="2:3" ht="22" customHeight="1" x14ac:dyDescent="0.2">
      <c r="B674" s="6"/>
      <c r="C674" s="6"/>
    </row>
    <row r="675" spans="2:3" ht="22" customHeight="1" x14ac:dyDescent="0.2">
      <c r="B675" s="6"/>
      <c r="C675" s="6"/>
    </row>
    <row r="676" spans="2:3" ht="22" customHeight="1" x14ac:dyDescent="0.2">
      <c r="B676" s="6"/>
      <c r="C676" s="6"/>
    </row>
    <row r="677" spans="2:3" ht="22" customHeight="1" x14ac:dyDescent="0.2">
      <c r="B677" s="6"/>
      <c r="C677" s="6"/>
    </row>
    <row r="678" spans="2:3" ht="22" customHeight="1" x14ac:dyDescent="0.2">
      <c r="B678" s="6"/>
      <c r="C678" s="6"/>
    </row>
    <row r="679" spans="2:3" ht="22" customHeight="1" x14ac:dyDescent="0.2">
      <c r="B679" s="6"/>
      <c r="C679" s="6"/>
    </row>
    <row r="680" spans="2:3" ht="22" customHeight="1" x14ac:dyDescent="0.2">
      <c r="B680" s="6"/>
      <c r="C680" s="6"/>
    </row>
    <row r="681" spans="2:3" ht="22" customHeight="1" x14ac:dyDescent="0.2">
      <c r="B681" s="6"/>
      <c r="C681" s="6"/>
    </row>
    <row r="682" spans="2:3" ht="22" customHeight="1" x14ac:dyDescent="0.2">
      <c r="B682" s="6"/>
      <c r="C682" s="6"/>
    </row>
    <row r="683" spans="2:3" ht="22" customHeight="1" x14ac:dyDescent="0.2">
      <c r="B683" s="6"/>
      <c r="C683" s="6"/>
    </row>
    <row r="684" spans="2:3" ht="22" customHeight="1" x14ac:dyDescent="0.2">
      <c r="B684" s="6"/>
      <c r="C684" s="6"/>
    </row>
    <row r="685" spans="2:3" ht="22" customHeight="1" x14ac:dyDescent="0.2">
      <c r="B685" s="6"/>
      <c r="C685" s="6"/>
    </row>
    <row r="686" spans="2:3" ht="22" customHeight="1" x14ac:dyDescent="0.2">
      <c r="B686" s="6"/>
      <c r="C686" s="6"/>
    </row>
    <row r="687" spans="2:3" ht="22" customHeight="1" x14ac:dyDescent="0.2">
      <c r="B687" s="6"/>
      <c r="C687" s="6"/>
    </row>
    <row r="688" spans="2:3" ht="22" customHeight="1" x14ac:dyDescent="0.2">
      <c r="B688" s="6"/>
      <c r="C688" s="6"/>
    </row>
    <row r="689" spans="2:3" ht="22" customHeight="1" x14ac:dyDescent="0.2">
      <c r="B689" s="6"/>
      <c r="C689" s="6"/>
    </row>
    <row r="690" spans="2:3" ht="22" customHeight="1" x14ac:dyDescent="0.2">
      <c r="B690" s="6"/>
      <c r="C690" s="6"/>
    </row>
    <row r="691" spans="2:3" ht="22" customHeight="1" x14ac:dyDescent="0.2">
      <c r="B691" s="6"/>
      <c r="C691" s="6"/>
    </row>
    <row r="692" spans="2:3" ht="22" customHeight="1" x14ac:dyDescent="0.2">
      <c r="B692" s="6"/>
      <c r="C692" s="6"/>
    </row>
    <row r="693" spans="2:3" ht="22" customHeight="1" x14ac:dyDescent="0.2">
      <c r="B693" s="6"/>
      <c r="C693" s="6"/>
    </row>
    <row r="694" spans="2:3" ht="22" customHeight="1" x14ac:dyDescent="0.2">
      <c r="B694" s="6"/>
      <c r="C694" s="6"/>
    </row>
    <row r="695" spans="2:3" ht="22" customHeight="1" x14ac:dyDescent="0.2">
      <c r="B695" s="6"/>
      <c r="C695" s="6"/>
    </row>
    <row r="696" spans="2:3" ht="22" customHeight="1" x14ac:dyDescent="0.2">
      <c r="B696" s="6"/>
      <c r="C696" s="6"/>
    </row>
    <row r="697" spans="2:3" ht="22" customHeight="1" x14ac:dyDescent="0.2">
      <c r="B697" s="6"/>
      <c r="C697" s="6"/>
    </row>
    <row r="698" spans="2:3" ht="22" customHeight="1" x14ac:dyDescent="0.2">
      <c r="B698" s="6"/>
      <c r="C698" s="6"/>
    </row>
    <row r="699" spans="2:3" ht="22" customHeight="1" x14ac:dyDescent="0.2">
      <c r="B699" s="6"/>
      <c r="C699" s="6"/>
    </row>
    <row r="700" spans="2:3" ht="22" customHeight="1" x14ac:dyDescent="0.2">
      <c r="B700" s="6"/>
      <c r="C700" s="6"/>
    </row>
    <row r="701" spans="2:3" ht="22" customHeight="1" x14ac:dyDescent="0.2">
      <c r="B701" s="6"/>
      <c r="C701" s="6"/>
    </row>
    <row r="702" spans="2:3" ht="22" customHeight="1" x14ac:dyDescent="0.2">
      <c r="B702" s="6"/>
      <c r="C702" s="6"/>
    </row>
    <row r="703" spans="2:3" ht="22" customHeight="1" x14ac:dyDescent="0.2">
      <c r="B703" s="6"/>
      <c r="C703" s="6"/>
    </row>
    <row r="704" spans="2:3" ht="22" customHeight="1" x14ac:dyDescent="0.2">
      <c r="B704" s="6"/>
      <c r="C704" s="6"/>
    </row>
    <row r="705" spans="2:3" ht="22" customHeight="1" x14ac:dyDescent="0.2">
      <c r="B705" s="6"/>
      <c r="C705" s="6"/>
    </row>
    <row r="706" spans="2:3" ht="22" customHeight="1" x14ac:dyDescent="0.2">
      <c r="B706" s="6"/>
      <c r="C706" s="6"/>
    </row>
    <row r="707" spans="2:3" ht="22" customHeight="1" x14ac:dyDescent="0.2">
      <c r="B707" s="6"/>
      <c r="C707" s="6"/>
    </row>
    <row r="708" spans="2:3" ht="22" customHeight="1" x14ac:dyDescent="0.2">
      <c r="B708" s="6"/>
      <c r="C708" s="6"/>
    </row>
    <row r="709" spans="2:3" ht="22" customHeight="1" x14ac:dyDescent="0.2">
      <c r="B709" s="6"/>
      <c r="C709" s="6"/>
    </row>
    <row r="710" spans="2:3" ht="22" customHeight="1" x14ac:dyDescent="0.2">
      <c r="B710" s="6"/>
      <c r="C710" s="6"/>
    </row>
    <row r="711" spans="2:3" ht="22" customHeight="1" x14ac:dyDescent="0.2">
      <c r="B711" s="6"/>
      <c r="C711" s="6"/>
    </row>
    <row r="712" spans="2:3" ht="22" customHeight="1" x14ac:dyDescent="0.2">
      <c r="B712" s="6"/>
      <c r="C712" s="6"/>
    </row>
    <row r="713" spans="2:3" ht="22" customHeight="1" x14ac:dyDescent="0.2">
      <c r="B713" s="6"/>
      <c r="C713" s="6"/>
    </row>
    <row r="714" spans="2:3" ht="22" customHeight="1" x14ac:dyDescent="0.2">
      <c r="B714" s="6"/>
      <c r="C714" s="6"/>
    </row>
    <row r="715" spans="2:3" ht="22" customHeight="1" x14ac:dyDescent="0.2">
      <c r="B715" s="6"/>
      <c r="C715" s="6"/>
    </row>
    <row r="716" spans="2:3" ht="22" customHeight="1" x14ac:dyDescent="0.2">
      <c r="B716" s="6"/>
      <c r="C716" s="6"/>
    </row>
    <row r="717" spans="2:3" ht="22" customHeight="1" x14ac:dyDescent="0.2">
      <c r="B717" s="6"/>
      <c r="C717" s="6"/>
    </row>
    <row r="718" spans="2:3" ht="22" customHeight="1" x14ac:dyDescent="0.2">
      <c r="B718" s="6"/>
      <c r="C718" s="6"/>
    </row>
    <row r="719" spans="2:3" ht="22" customHeight="1" x14ac:dyDescent="0.2">
      <c r="B719" s="6"/>
      <c r="C719" s="6"/>
    </row>
    <row r="720" spans="2:3" ht="22" customHeight="1" x14ac:dyDescent="0.2">
      <c r="B720" s="6"/>
      <c r="C720" s="6"/>
    </row>
    <row r="721" spans="2:3" ht="22" customHeight="1" x14ac:dyDescent="0.2">
      <c r="B721" s="6"/>
      <c r="C721" s="6"/>
    </row>
    <row r="722" spans="2:3" ht="22" customHeight="1" x14ac:dyDescent="0.2">
      <c r="B722" s="6"/>
      <c r="C722" s="6"/>
    </row>
    <row r="723" spans="2:3" ht="22" customHeight="1" x14ac:dyDescent="0.2">
      <c r="B723" s="6"/>
      <c r="C723" s="6"/>
    </row>
    <row r="724" spans="2:3" ht="22" customHeight="1" x14ac:dyDescent="0.2">
      <c r="B724" s="6"/>
      <c r="C724" s="6"/>
    </row>
    <row r="725" spans="2:3" ht="22" customHeight="1" x14ac:dyDescent="0.2">
      <c r="B725" s="6"/>
      <c r="C725" s="6"/>
    </row>
    <row r="726" spans="2:3" ht="22" customHeight="1" x14ac:dyDescent="0.2">
      <c r="B726" s="6"/>
      <c r="C726" s="6"/>
    </row>
    <row r="727" spans="2:3" ht="22" customHeight="1" x14ac:dyDescent="0.2">
      <c r="B727" s="6"/>
      <c r="C727" s="6"/>
    </row>
    <row r="728" spans="2:3" ht="22" customHeight="1" x14ac:dyDescent="0.2">
      <c r="B728" s="6"/>
      <c r="C728" s="6"/>
    </row>
    <row r="729" spans="2:3" ht="22" customHeight="1" x14ac:dyDescent="0.2">
      <c r="B729" s="6"/>
      <c r="C729" s="6"/>
    </row>
    <row r="730" spans="2:3" ht="22" customHeight="1" x14ac:dyDescent="0.2">
      <c r="B730" s="6"/>
      <c r="C730" s="6"/>
    </row>
    <row r="731" spans="2:3" ht="22" customHeight="1" x14ac:dyDescent="0.2">
      <c r="B731" s="6"/>
      <c r="C731" s="6"/>
    </row>
    <row r="732" spans="2:3" ht="22" customHeight="1" x14ac:dyDescent="0.2">
      <c r="B732" s="6"/>
      <c r="C732" s="6"/>
    </row>
    <row r="733" spans="2:3" ht="22" customHeight="1" x14ac:dyDescent="0.2">
      <c r="B733" s="6"/>
      <c r="C733" s="6"/>
    </row>
    <row r="734" spans="2:3" ht="22" customHeight="1" x14ac:dyDescent="0.2">
      <c r="B734" s="6"/>
      <c r="C734" s="6"/>
    </row>
    <row r="735" spans="2:3" ht="22" customHeight="1" x14ac:dyDescent="0.2">
      <c r="B735" s="6"/>
      <c r="C735" s="6"/>
    </row>
    <row r="736" spans="2:3" ht="22" customHeight="1" x14ac:dyDescent="0.2">
      <c r="B736" s="6"/>
      <c r="C736" s="6"/>
    </row>
    <row r="737" spans="2:3" ht="22" customHeight="1" x14ac:dyDescent="0.2">
      <c r="B737" s="6"/>
      <c r="C737" s="6"/>
    </row>
    <row r="738" spans="2:3" ht="22" customHeight="1" x14ac:dyDescent="0.2">
      <c r="B738" s="6"/>
      <c r="C738" s="6"/>
    </row>
    <row r="739" spans="2:3" ht="22" customHeight="1" x14ac:dyDescent="0.2">
      <c r="B739" s="6"/>
      <c r="C739" s="6"/>
    </row>
    <row r="740" spans="2:3" ht="22" customHeight="1" x14ac:dyDescent="0.2">
      <c r="B740" s="6"/>
      <c r="C740" s="6"/>
    </row>
    <row r="741" spans="2:3" ht="22" customHeight="1" x14ac:dyDescent="0.2">
      <c r="B741" s="6"/>
      <c r="C741" s="6"/>
    </row>
    <row r="742" spans="2:3" ht="22" customHeight="1" x14ac:dyDescent="0.2">
      <c r="B742" s="6"/>
      <c r="C742" s="6"/>
    </row>
    <row r="743" spans="2:3" ht="22" customHeight="1" x14ac:dyDescent="0.2">
      <c r="B743" s="6"/>
      <c r="C743" s="6"/>
    </row>
    <row r="744" spans="2:3" ht="22" customHeight="1" x14ac:dyDescent="0.2">
      <c r="B744" s="6"/>
      <c r="C744" s="6"/>
    </row>
    <row r="745" spans="2:3" ht="22" customHeight="1" x14ac:dyDescent="0.2">
      <c r="B745" s="6"/>
      <c r="C745" s="6"/>
    </row>
    <row r="746" spans="2:3" ht="22" customHeight="1" x14ac:dyDescent="0.2">
      <c r="B746" s="6"/>
      <c r="C746" s="6"/>
    </row>
    <row r="747" spans="2:3" ht="22" customHeight="1" x14ac:dyDescent="0.2">
      <c r="B747" s="6"/>
      <c r="C747" s="6"/>
    </row>
    <row r="748" spans="2:3" ht="22" customHeight="1" x14ac:dyDescent="0.2">
      <c r="B748" s="6"/>
      <c r="C748" s="6"/>
    </row>
    <row r="749" spans="2:3" ht="22" customHeight="1" x14ac:dyDescent="0.2">
      <c r="B749" s="6"/>
      <c r="C749" s="6"/>
    </row>
    <row r="750" spans="2:3" ht="22" customHeight="1" x14ac:dyDescent="0.2">
      <c r="B750" s="6"/>
      <c r="C750" s="6"/>
    </row>
    <row r="751" spans="2:3" ht="22" customHeight="1" x14ac:dyDescent="0.2">
      <c r="B751" s="6"/>
      <c r="C751" s="6"/>
    </row>
    <row r="752" spans="2:3" ht="22" customHeight="1" x14ac:dyDescent="0.2">
      <c r="B752" s="6"/>
      <c r="C752" s="6"/>
    </row>
    <row r="753" spans="2:3" ht="22" customHeight="1" x14ac:dyDescent="0.2">
      <c r="B753" s="6"/>
      <c r="C753" s="6"/>
    </row>
    <row r="754" spans="2:3" ht="22" customHeight="1" x14ac:dyDescent="0.2">
      <c r="B754" s="6"/>
      <c r="C754" s="6"/>
    </row>
    <row r="755" spans="2:3" ht="22" customHeight="1" x14ac:dyDescent="0.2">
      <c r="B755" s="6"/>
      <c r="C755" s="6"/>
    </row>
    <row r="756" spans="2:3" ht="22" customHeight="1" x14ac:dyDescent="0.2">
      <c r="B756" s="6"/>
      <c r="C756" s="6"/>
    </row>
    <row r="757" spans="2:3" ht="22" customHeight="1" x14ac:dyDescent="0.2">
      <c r="B757" s="6"/>
      <c r="C757" s="6"/>
    </row>
    <row r="758" spans="2:3" ht="22" customHeight="1" x14ac:dyDescent="0.2">
      <c r="B758" s="6"/>
      <c r="C758" s="6"/>
    </row>
    <row r="759" spans="2:3" ht="22" customHeight="1" x14ac:dyDescent="0.2">
      <c r="B759" s="6"/>
      <c r="C759" s="6"/>
    </row>
    <row r="760" spans="2:3" ht="22" customHeight="1" x14ac:dyDescent="0.2">
      <c r="B760" s="6"/>
      <c r="C760" s="6"/>
    </row>
    <row r="761" spans="2:3" ht="22" customHeight="1" x14ac:dyDescent="0.2">
      <c r="B761" s="6"/>
      <c r="C761" s="6"/>
    </row>
    <row r="762" spans="2:3" ht="22" customHeight="1" x14ac:dyDescent="0.2">
      <c r="B762" s="6"/>
      <c r="C762" s="6"/>
    </row>
    <row r="763" spans="2:3" ht="22" customHeight="1" x14ac:dyDescent="0.2">
      <c r="B763" s="6"/>
      <c r="C763" s="6"/>
    </row>
    <row r="764" spans="2:3" ht="22" customHeight="1" x14ac:dyDescent="0.2">
      <c r="B764" s="6"/>
      <c r="C764" s="6"/>
    </row>
    <row r="765" spans="2:3" ht="22" customHeight="1" x14ac:dyDescent="0.2">
      <c r="B765" s="6"/>
      <c r="C765" s="6"/>
    </row>
    <row r="766" spans="2:3" ht="22" customHeight="1" x14ac:dyDescent="0.2">
      <c r="B766" s="6"/>
      <c r="C766" s="6"/>
    </row>
    <row r="767" spans="2:3" ht="22" customHeight="1" x14ac:dyDescent="0.2">
      <c r="B767" s="6"/>
      <c r="C767" s="6"/>
    </row>
    <row r="768" spans="2:3" ht="22" customHeight="1" x14ac:dyDescent="0.2">
      <c r="B768" s="6"/>
      <c r="C768" s="6"/>
    </row>
    <row r="769" spans="2:3" ht="22" customHeight="1" x14ac:dyDescent="0.2">
      <c r="B769" s="6"/>
      <c r="C769" s="6"/>
    </row>
    <row r="770" spans="2:3" ht="22" customHeight="1" x14ac:dyDescent="0.2">
      <c r="B770" s="6"/>
      <c r="C770" s="6"/>
    </row>
    <row r="771" spans="2:3" ht="22" customHeight="1" x14ac:dyDescent="0.2">
      <c r="B771" s="6"/>
      <c r="C771" s="6"/>
    </row>
    <row r="772" spans="2:3" ht="22" customHeight="1" x14ac:dyDescent="0.2">
      <c r="B772" s="6"/>
      <c r="C772" s="6"/>
    </row>
    <row r="773" spans="2:3" ht="22" customHeight="1" x14ac:dyDescent="0.2">
      <c r="B773" s="6"/>
      <c r="C773" s="6"/>
    </row>
    <row r="774" spans="2:3" ht="22" customHeight="1" x14ac:dyDescent="0.2">
      <c r="B774" s="6"/>
      <c r="C774" s="6"/>
    </row>
    <row r="775" spans="2:3" ht="22" customHeight="1" x14ac:dyDescent="0.2">
      <c r="B775" s="6"/>
      <c r="C775" s="6"/>
    </row>
    <row r="776" spans="2:3" ht="22" customHeight="1" x14ac:dyDescent="0.2">
      <c r="B776" s="6"/>
      <c r="C776" s="6"/>
    </row>
    <row r="777" spans="2:3" ht="22" customHeight="1" x14ac:dyDescent="0.2">
      <c r="B777" s="6"/>
      <c r="C777" s="6"/>
    </row>
    <row r="778" spans="2:3" ht="22" customHeight="1" x14ac:dyDescent="0.2">
      <c r="B778" s="6"/>
      <c r="C778" s="6"/>
    </row>
    <row r="779" spans="2:3" ht="22" customHeight="1" x14ac:dyDescent="0.2">
      <c r="B779" s="6"/>
      <c r="C779" s="6"/>
    </row>
    <row r="780" spans="2:3" ht="22" customHeight="1" x14ac:dyDescent="0.2">
      <c r="B780" s="6"/>
      <c r="C780" s="6"/>
    </row>
    <row r="781" spans="2:3" ht="22" customHeight="1" x14ac:dyDescent="0.2">
      <c r="B781" s="6"/>
      <c r="C781" s="6"/>
    </row>
    <row r="782" spans="2:3" ht="22" customHeight="1" x14ac:dyDescent="0.2">
      <c r="B782" s="6"/>
      <c r="C782" s="6"/>
    </row>
    <row r="783" spans="2:3" ht="22" customHeight="1" x14ac:dyDescent="0.2">
      <c r="B783" s="6"/>
      <c r="C783" s="6"/>
    </row>
    <row r="784" spans="2:3" ht="22" customHeight="1" x14ac:dyDescent="0.2">
      <c r="B784" s="6"/>
      <c r="C784" s="6"/>
    </row>
    <row r="785" spans="2:3" ht="22" customHeight="1" x14ac:dyDescent="0.2">
      <c r="B785" s="6"/>
      <c r="C785" s="6"/>
    </row>
    <row r="786" spans="2:3" ht="22" customHeight="1" x14ac:dyDescent="0.2">
      <c r="B786" s="6"/>
      <c r="C786" s="6"/>
    </row>
    <row r="787" spans="2:3" ht="22" customHeight="1" x14ac:dyDescent="0.2">
      <c r="B787" s="6"/>
      <c r="C787" s="6"/>
    </row>
    <row r="788" spans="2:3" ht="22" customHeight="1" x14ac:dyDescent="0.2">
      <c r="B788" s="6"/>
      <c r="C788" s="6"/>
    </row>
    <row r="789" spans="2:3" ht="22" customHeight="1" x14ac:dyDescent="0.2">
      <c r="B789" s="6"/>
      <c r="C789" s="6"/>
    </row>
    <row r="790" spans="2:3" ht="22" customHeight="1" x14ac:dyDescent="0.2">
      <c r="B790" s="6"/>
      <c r="C790" s="6"/>
    </row>
    <row r="791" spans="2:3" ht="22" customHeight="1" x14ac:dyDescent="0.2">
      <c r="B791" s="6"/>
      <c r="C791" s="6"/>
    </row>
    <row r="792" spans="2:3" ht="22" customHeight="1" x14ac:dyDescent="0.2">
      <c r="B792" s="6"/>
      <c r="C792" s="6"/>
    </row>
    <row r="793" spans="2:3" ht="22" customHeight="1" x14ac:dyDescent="0.2">
      <c r="B793" s="6"/>
      <c r="C793" s="6"/>
    </row>
    <row r="794" spans="2:3" ht="22" customHeight="1" x14ac:dyDescent="0.2">
      <c r="B794" s="6"/>
      <c r="C794" s="6"/>
    </row>
    <row r="795" spans="2:3" ht="22" customHeight="1" x14ac:dyDescent="0.2">
      <c r="B795" s="6"/>
      <c r="C795" s="6"/>
    </row>
    <row r="796" spans="2:3" ht="22" customHeight="1" x14ac:dyDescent="0.2">
      <c r="B796" s="6"/>
      <c r="C796" s="6"/>
    </row>
    <row r="797" spans="2:3" ht="22" customHeight="1" x14ac:dyDescent="0.2">
      <c r="B797" s="6"/>
      <c r="C797" s="6"/>
    </row>
    <row r="798" spans="2:3" ht="22" customHeight="1" x14ac:dyDescent="0.2">
      <c r="B798" s="6"/>
      <c r="C798" s="6"/>
    </row>
    <row r="799" spans="2:3" ht="22" customHeight="1" x14ac:dyDescent="0.2">
      <c r="B799" s="6"/>
      <c r="C799" s="6"/>
    </row>
    <row r="800" spans="2:3" ht="22" customHeight="1" x14ac:dyDescent="0.2">
      <c r="B800" s="6"/>
      <c r="C800" s="6"/>
    </row>
    <row r="801" spans="2:3" ht="22" customHeight="1" x14ac:dyDescent="0.2">
      <c r="B801" s="6"/>
      <c r="C801" s="6"/>
    </row>
    <row r="802" spans="2:3" ht="22" customHeight="1" x14ac:dyDescent="0.2">
      <c r="B802" s="6"/>
      <c r="C802" s="6"/>
    </row>
    <row r="803" spans="2:3" ht="22" customHeight="1" x14ac:dyDescent="0.2">
      <c r="B803" s="6"/>
      <c r="C803" s="6"/>
    </row>
    <row r="804" spans="2:3" ht="22" customHeight="1" x14ac:dyDescent="0.2">
      <c r="B804" s="6"/>
      <c r="C804" s="6"/>
    </row>
    <row r="805" spans="2:3" ht="22" customHeight="1" x14ac:dyDescent="0.2">
      <c r="B805" s="6"/>
      <c r="C805" s="6"/>
    </row>
    <row r="806" spans="2:3" ht="22" customHeight="1" x14ac:dyDescent="0.2">
      <c r="B806" s="6"/>
      <c r="C806" s="6"/>
    </row>
    <row r="807" spans="2:3" ht="22" customHeight="1" x14ac:dyDescent="0.2">
      <c r="B807" s="6"/>
      <c r="C807" s="6"/>
    </row>
    <row r="808" spans="2:3" ht="22" customHeight="1" x14ac:dyDescent="0.2">
      <c r="B808" s="6"/>
      <c r="C808" s="6"/>
    </row>
    <row r="809" spans="2:3" ht="22" customHeight="1" x14ac:dyDescent="0.2">
      <c r="B809" s="6"/>
      <c r="C809" s="6"/>
    </row>
    <row r="810" spans="2:3" ht="22" customHeight="1" x14ac:dyDescent="0.2">
      <c r="B810" s="6"/>
      <c r="C810" s="6"/>
    </row>
    <row r="811" spans="2:3" ht="22" customHeight="1" x14ac:dyDescent="0.2">
      <c r="B811" s="6"/>
      <c r="C811" s="6"/>
    </row>
    <row r="812" spans="2:3" ht="22" customHeight="1" x14ac:dyDescent="0.2">
      <c r="B812" s="6"/>
      <c r="C812" s="6"/>
    </row>
    <row r="813" spans="2:3" ht="22" customHeight="1" x14ac:dyDescent="0.2">
      <c r="B813" s="6"/>
      <c r="C813" s="6"/>
    </row>
    <row r="814" spans="2:3" ht="22" customHeight="1" x14ac:dyDescent="0.2">
      <c r="B814" s="6"/>
      <c r="C814" s="6"/>
    </row>
    <row r="815" spans="2:3" ht="22" customHeight="1" x14ac:dyDescent="0.2">
      <c r="B815" s="6"/>
      <c r="C815" s="6"/>
    </row>
    <row r="816" spans="2:3" ht="22" customHeight="1" x14ac:dyDescent="0.2">
      <c r="B816" s="6"/>
      <c r="C816" s="6"/>
    </row>
    <row r="817" spans="2:3" ht="22" customHeight="1" x14ac:dyDescent="0.2">
      <c r="B817" s="6"/>
      <c r="C817" s="6"/>
    </row>
    <row r="818" spans="2:3" ht="22" customHeight="1" x14ac:dyDescent="0.2">
      <c r="B818" s="6"/>
      <c r="C818" s="6"/>
    </row>
    <row r="819" spans="2:3" ht="22" customHeight="1" x14ac:dyDescent="0.2">
      <c r="B819" s="6"/>
      <c r="C819" s="6"/>
    </row>
    <row r="820" spans="2:3" ht="22" customHeight="1" x14ac:dyDescent="0.2">
      <c r="B820" s="6"/>
      <c r="C820" s="6"/>
    </row>
    <row r="821" spans="2:3" ht="22" customHeight="1" x14ac:dyDescent="0.2">
      <c r="B821" s="6"/>
      <c r="C821" s="6"/>
    </row>
    <row r="822" spans="2:3" ht="22" customHeight="1" x14ac:dyDescent="0.2">
      <c r="B822" s="6"/>
      <c r="C822" s="6"/>
    </row>
    <row r="823" spans="2:3" ht="22" customHeight="1" x14ac:dyDescent="0.2">
      <c r="B823" s="6"/>
      <c r="C823" s="6"/>
    </row>
    <row r="824" spans="2:3" ht="22" customHeight="1" x14ac:dyDescent="0.2">
      <c r="B824" s="6"/>
      <c r="C824" s="6"/>
    </row>
    <row r="825" spans="2:3" ht="22" customHeight="1" x14ac:dyDescent="0.2">
      <c r="B825" s="6"/>
      <c r="C825" s="6"/>
    </row>
    <row r="826" spans="2:3" ht="22" customHeight="1" x14ac:dyDescent="0.2">
      <c r="B826" s="6"/>
      <c r="C826" s="6"/>
    </row>
    <row r="827" spans="2:3" ht="22" customHeight="1" x14ac:dyDescent="0.2">
      <c r="B827" s="6"/>
      <c r="C827" s="6"/>
    </row>
    <row r="828" spans="2:3" ht="22" customHeight="1" x14ac:dyDescent="0.2">
      <c r="B828" s="6"/>
      <c r="C828" s="6"/>
    </row>
    <row r="829" spans="2:3" ht="22" customHeight="1" x14ac:dyDescent="0.2">
      <c r="B829" s="6"/>
      <c r="C829" s="6"/>
    </row>
    <row r="830" spans="2:3" ht="22" customHeight="1" x14ac:dyDescent="0.2">
      <c r="B830" s="6"/>
      <c r="C830" s="6"/>
    </row>
    <row r="831" spans="2:3" ht="22" customHeight="1" x14ac:dyDescent="0.2">
      <c r="B831" s="6"/>
      <c r="C831" s="6"/>
    </row>
    <row r="832" spans="2:3" ht="22" customHeight="1" x14ac:dyDescent="0.2">
      <c r="B832" s="6"/>
      <c r="C832" s="6"/>
    </row>
    <row r="833" spans="2:3" ht="22" customHeight="1" x14ac:dyDescent="0.2">
      <c r="B833" s="6"/>
      <c r="C833" s="6"/>
    </row>
    <row r="834" spans="2:3" ht="22" customHeight="1" x14ac:dyDescent="0.2">
      <c r="B834" s="6"/>
      <c r="C834" s="6"/>
    </row>
    <row r="835" spans="2:3" ht="22" customHeight="1" x14ac:dyDescent="0.2">
      <c r="B835" s="6"/>
      <c r="C835" s="6"/>
    </row>
    <row r="836" spans="2:3" ht="22" customHeight="1" x14ac:dyDescent="0.2">
      <c r="B836" s="6"/>
      <c r="C836" s="6"/>
    </row>
    <row r="837" spans="2:3" ht="22" customHeight="1" x14ac:dyDescent="0.2">
      <c r="B837" s="6"/>
      <c r="C837" s="6"/>
    </row>
    <row r="838" spans="2:3" ht="22" customHeight="1" x14ac:dyDescent="0.2">
      <c r="B838" s="6"/>
      <c r="C838" s="6"/>
    </row>
    <row r="839" spans="2:3" ht="22" customHeight="1" x14ac:dyDescent="0.2">
      <c r="B839" s="6"/>
      <c r="C839" s="6"/>
    </row>
    <row r="840" spans="2:3" ht="22" customHeight="1" x14ac:dyDescent="0.2">
      <c r="B840" s="6"/>
      <c r="C840" s="6"/>
    </row>
    <row r="841" spans="2:3" ht="22" customHeight="1" x14ac:dyDescent="0.2">
      <c r="B841" s="6"/>
      <c r="C841" s="6"/>
    </row>
    <row r="842" spans="2:3" ht="22" customHeight="1" x14ac:dyDescent="0.2">
      <c r="B842" s="6"/>
      <c r="C842" s="6"/>
    </row>
    <row r="843" spans="2:3" ht="22" customHeight="1" x14ac:dyDescent="0.2">
      <c r="B843" s="6"/>
      <c r="C843" s="6"/>
    </row>
    <row r="844" spans="2:3" ht="22" customHeight="1" x14ac:dyDescent="0.2">
      <c r="B844" s="6"/>
      <c r="C844" s="6"/>
    </row>
    <row r="845" spans="2:3" ht="22" customHeight="1" x14ac:dyDescent="0.2">
      <c r="B845" s="6"/>
      <c r="C845" s="6"/>
    </row>
    <row r="846" spans="2:3" ht="22" customHeight="1" x14ac:dyDescent="0.2">
      <c r="B846" s="6"/>
      <c r="C846" s="6"/>
    </row>
    <row r="847" spans="2:3" ht="22" customHeight="1" x14ac:dyDescent="0.2">
      <c r="B847" s="6"/>
      <c r="C847" s="6"/>
    </row>
    <row r="848" spans="2:3" ht="22" customHeight="1" x14ac:dyDescent="0.2">
      <c r="B848" s="6"/>
      <c r="C848" s="6"/>
    </row>
    <row r="849" spans="2:3" ht="22" customHeight="1" x14ac:dyDescent="0.2">
      <c r="B849" s="6"/>
      <c r="C849" s="6"/>
    </row>
    <row r="850" spans="2:3" ht="22" customHeight="1" x14ac:dyDescent="0.2">
      <c r="B850" s="6"/>
      <c r="C850" s="6"/>
    </row>
    <row r="851" spans="2:3" ht="22" customHeight="1" x14ac:dyDescent="0.2">
      <c r="B851" s="6"/>
      <c r="C851" s="6"/>
    </row>
    <row r="852" spans="2:3" ht="22" customHeight="1" x14ac:dyDescent="0.2">
      <c r="B852" s="6"/>
      <c r="C852" s="6"/>
    </row>
    <row r="853" spans="2:3" ht="22" customHeight="1" x14ac:dyDescent="0.2">
      <c r="B853" s="6"/>
      <c r="C853" s="6"/>
    </row>
    <row r="854" spans="2:3" ht="22" customHeight="1" x14ac:dyDescent="0.2">
      <c r="B854" s="6"/>
      <c r="C854" s="6"/>
    </row>
    <row r="855" spans="2:3" ht="22" customHeight="1" x14ac:dyDescent="0.2">
      <c r="B855" s="6"/>
      <c r="C855" s="6"/>
    </row>
    <row r="856" spans="2:3" ht="22" customHeight="1" x14ac:dyDescent="0.2">
      <c r="B856" s="6"/>
      <c r="C856" s="6"/>
    </row>
    <row r="857" spans="2:3" ht="22" customHeight="1" x14ac:dyDescent="0.2">
      <c r="B857" s="6"/>
      <c r="C857" s="6"/>
    </row>
    <row r="858" spans="2:3" ht="22" customHeight="1" x14ac:dyDescent="0.2">
      <c r="B858" s="6"/>
      <c r="C858" s="6"/>
    </row>
    <row r="859" spans="2:3" ht="22" customHeight="1" x14ac:dyDescent="0.2">
      <c r="B859" s="6"/>
      <c r="C859" s="6"/>
    </row>
    <row r="860" spans="2:3" ht="22" customHeight="1" x14ac:dyDescent="0.2">
      <c r="B860" s="6"/>
      <c r="C860" s="6"/>
    </row>
    <row r="861" spans="2:3" ht="22" customHeight="1" x14ac:dyDescent="0.2">
      <c r="B861" s="6"/>
      <c r="C861" s="6"/>
    </row>
    <row r="862" spans="2:3" ht="22" customHeight="1" x14ac:dyDescent="0.2">
      <c r="B862" s="6"/>
      <c r="C862" s="6"/>
    </row>
    <row r="863" spans="2:3" ht="22" customHeight="1" x14ac:dyDescent="0.2">
      <c r="B863" s="6"/>
      <c r="C863" s="6"/>
    </row>
    <row r="864" spans="2:3" ht="22" customHeight="1" x14ac:dyDescent="0.2">
      <c r="B864" s="6"/>
      <c r="C864" s="6"/>
    </row>
    <row r="865" spans="2:3" ht="22" customHeight="1" x14ac:dyDescent="0.2">
      <c r="B865" s="6"/>
      <c r="C865" s="6"/>
    </row>
    <row r="866" spans="2:3" ht="22" customHeight="1" x14ac:dyDescent="0.2">
      <c r="B866" s="6"/>
      <c r="C866" s="6"/>
    </row>
    <row r="867" spans="2:3" ht="22" customHeight="1" x14ac:dyDescent="0.2">
      <c r="B867" s="6"/>
      <c r="C867" s="6"/>
    </row>
    <row r="868" spans="2:3" ht="22" customHeight="1" x14ac:dyDescent="0.2">
      <c r="B868" s="6"/>
      <c r="C868" s="6"/>
    </row>
    <row r="869" spans="2:3" ht="22" customHeight="1" x14ac:dyDescent="0.2">
      <c r="B869" s="6"/>
      <c r="C869" s="6"/>
    </row>
    <row r="870" spans="2:3" ht="22" customHeight="1" x14ac:dyDescent="0.2">
      <c r="B870" s="6"/>
      <c r="C870" s="6"/>
    </row>
    <row r="871" spans="2:3" ht="22" customHeight="1" x14ac:dyDescent="0.2">
      <c r="B871" s="6"/>
      <c r="C871" s="6"/>
    </row>
    <row r="872" spans="2:3" ht="22" customHeight="1" x14ac:dyDescent="0.2">
      <c r="B872" s="6"/>
      <c r="C872" s="6"/>
    </row>
    <row r="873" spans="2:3" ht="22" customHeight="1" x14ac:dyDescent="0.2">
      <c r="B873" s="6"/>
      <c r="C873" s="6"/>
    </row>
    <row r="874" spans="2:3" ht="22" customHeight="1" x14ac:dyDescent="0.2">
      <c r="B874" s="6"/>
      <c r="C874" s="6"/>
    </row>
    <row r="875" spans="2:3" ht="22" customHeight="1" x14ac:dyDescent="0.2">
      <c r="B875" s="6"/>
      <c r="C875" s="6"/>
    </row>
    <row r="876" spans="2:3" ht="22" customHeight="1" x14ac:dyDescent="0.2">
      <c r="B876" s="6"/>
      <c r="C876" s="6"/>
    </row>
    <row r="877" spans="2:3" ht="22" customHeight="1" x14ac:dyDescent="0.2">
      <c r="B877" s="6"/>
      <c r="C877" s="6"/>
    </row>
    <row r="878" spans="2:3" ht="22" customHeight="1" x14ac:dyDescent="0.2">
      <c r="B878" s="6"/>
      <c r="C878" s="6"/>
    </row>
    <row r="879" spans="2:3" ht="22" customHeight="1" x14ac:dyDescent="0.2">
      <c r="B879" s="6"/>
      <c r="C879" s="6"/>
    </row>
    <row r="880" spans="2:3" ht="22" customHeight="1" x14ac:dyDescent="0.2">
      <c r="B880" s="6"/>
      <c r="C880" s="6"/>
    </row>
    <row r="881" spans="2:3" ht="22" customHeight="1" x14ac:dyDescent="0.2">
      <c r="B881" s="6"/>
      <c r="C881" s="6"/>
    </row>
    <row r="882" spans="2:3" ht="22" customHeight="1" x14ac:dyDescent="0.2">
      <c r="B882" s="6"/>
      <c r="C882" s="6"/>
    </row>
    <row r="883" spans="2:3" ht="22" customHeight="1" x14ac:dyDescent="0.2">
      <c r="B883" s="6"/>
      <c r="C883" s="6"/>
    </row>
    <row r="884" spans="2:3" ht="22" customHeight="1" x14ac:dyDescent="0.2">
      <c r="B884" s="6"/>
      <c r="C884" s="6"/>
    </row>
    <row r="885" spans="2:3" ht="22" customHeight="1" x14ac:dyDescent="0.2">
      <c r="B885" s="6"/>
      <c r="C885" s="6"/>
    </row>
    <row r="886" spans="2:3" ht="22" customHeight="1" x14ac:dyDescent="0.2">
      <c r="B886" s="6"/>
      <c r="C886" s="6"/>
    </row>
    <row r="887" spans="2:3" ht="22" customHeight="1" x14ac:dyDescent="0.2">
      <c r="B887" s="6"/>
      <c r="C887" s="6"/>
    </row>
    <row r="888" spans="2:3" ht="22" customHeight="1" x14ac:dyDescent="0.2">
      <c r="B888" s="6"/>
      <c r="C888" s="6"/>
    </row>
    <row r="889" spans="2:3" ht="22" customHeight="1" x14ac:dyDescent="0.2">
      <c r="B889" s="6"/>
      <c r="C889" s="6"/>
    </row>
    <row r="890" spans="2:3" ht="22" customHeight="1" x14ac:dyDescent="0.2">
      <c r="B890" s="6"/>
      <c r="C890" s="6"/>
    </row>
    <row r="891" spans="2:3" ht="22" customHeight="1" x14ac:dyDescent="0.2">
      <c r="B891" s="6"/>
      <c r="C891" s="6"/>
    </row>
    <row r="892" spans="2:3" ht="22" customHeight="1" x14ac:dyDescent="0.2">
      <c r="B892" s="6"/>
      <c r="C892" s="6"/>
    </row>
    <row r="893" spans="2:3" ht="22" customHeight="1" x14ac:dyDescent="0.2">
      <c r="B893" s="6"/>
      <c r="C893" s="6"/>
    </row>
    <row r="894" spans="2:3" ht="22" customHeight="1" x14ac:dyDescent="0.2">
      <c r="B894" s="6"/>
      <c r="C894" s="6"/>
    </row>
    <row r="895" spans="2:3" ht="22" customHeight="1" x14ac:dyDescent="0.2">
      <c r="B895" s="6"/>
      <c r="C895" s="6"/>
    </row>
    <row r="896" spans="2:3" ht="22" customHeight="1" x14ac:dyDescent="0.2">
      <c r="B896" s="6"/>
      <c r="C896" s="6"/>
    </row>
    <row r="897" spans="2:3" ht="22" customHeight="1" x14ac:dyDescent="0.2">
      <c r="B897" s="6"/>
      <c r="C897" s="6"/>
    </row>
    <row r="898" spans="2:3" ht="22" customHeight="1" x14ac:dyDescent="0.2">
      <c r="B898" s="6"/>
      <c r="C898" s="6"/>
    </row>
    <row r="899" spans="2:3" ht="22" customHeight="1" x14ac:dyDescent="0.2">
      <c r="B899" s="6"/>
      <c r="C899" s="6"/>
    </row>
    <row r="900" spans="2:3" ht="22" customHeight="1" x14ac:dyDescent="0.2">
      <c r="B900" s="6"/>
      <c r="C900" s="6"/>
    </row>
    <row r="901" spans="2:3" ht="22" customHeight="1" x14ac:dyDescent="0.2">
      <c r="B901" s="6"/>
      <c r="C901" s="6"/>
    </row>
    <row r="902" spans="2:3" ht="22" customHeight="1" x14ac:dyDescent="0.2">
      <c r="B902" s="6"/>
      <c r="C902" s="6"/>
    </row>
    <row r="903" spans="2:3" ht="22" customHeight="1" x14ac:dyDescent="0.2">
      <c r="B903" s="6"/>
      <c r="C903" s="6"/>
    </row>
    <row r="904" spans="2:3" ht="22" customHeight="1" x14ac:dyDescent="0.2">
      <c r="B904" s="6"/>
      <c r="C904" s="6"/>
    </row>
    <row r="905" spans="2:3" ht="22" customHeight="1" x14ac:dyDescent="0.2">
      <c r="B905" s="6"/>
      <c r="C905" s="6"/>
    </row>
    <row r="906" spans="2:3" ht="22" customHeight="1" x14ac:dyDescent="0.2">
      <c r="B906" s="6"/>
      <c r="C906" s="6"/>
    </row>
    <row r="907" spans="2:3" ht="22" customHeight="1" x14ac:dyDescent="0.2">
      <c r="B907" s="6"/>
      <c r="C907" s="6"/>
    </row>
    <row r="908" spans="2:3" ht="22" customHeight="1" x14ac:dyDescent="0.2">
      <c r="B908" s="6"/>
      <c r="C908" s="6"/>
    </row>
    <row r="909" spans="2:3" ht="22" customHeight="1" x14ac:dyDescent="0.2">
      <c r="B909" s="6"/>
      <c r="C909" s="6"/>
    </row>
    <row r="910" spans="2:3" ht="22" customHeight="1" x14ac:dyDescent="0.2">
      <c r="B910" s="6"/>
      <c r="C910" s="6"/>
    </row>
    <row r="911" spans="2:3" ht="22" customHeight="1" x14ac:dyDescent="0.2">
      <c r="B911" s="6"/>
      <c r="C911" s="6"/>
    </row>
    <row r="912" spans="2:3" ht="22" customHeight="1" x14ac:dyDescent="0.2">
      <c r="B912" s="6"/>
      <c r="C912" s="6"/>
    </row>
    <row r="913" spans="2:3" ht="22" customHeight="1" x14ac:dyDescent="0.2">
      <c r="B913" s="6"/>
      <c r="C913" s="6"/>
    </row>
    <row r="914" spans="2:3" ht="22" customHeight="1" x14ac:dyDescent="0.2">
      <c r="B914" s="6"/>
      <c r="C914" s="6"/>
    </row>
    <row r="915" spans="2:3" ht="22" customHeight="1" x14ac:dyDescent="0.2">
      <c r="B915" s="6"/>
      <c r="C915" s="6"/>
    </row>
    <row r="916" spans="2:3" ht="22" customHeight="1" x14ac:dyDescent="0.2">
      <c r="B916" s="6"/>
      <c r="C916" s="6"/>
    </row>
    <row r="917" spans="2:3" ht="22" customHeight="1" x14ac:dyDescent="0.2">
      <c r="B917" s="6"/>
      <c r="C917" s="6"/>
    </row>
    <row r="918" spans="2:3" ht="22" customHeight="1" x14ac:dyDescent="0.2">
      <c r="B918" s="6"/>
      <c r="C918" s="6"/>
    </row>
    <row r="919" spans="2:3" ht="22" customHeight="1" x14ac:dyDescent="0.2">
      <c r="B919" s="6"/>
      <c r="C919" s="6"/>
    </row>
    <row r="920" spans="2:3" ht="22" customHeight="1" x14ac:dyDescent="0.2">
      <c r="B920" s="6"/>
      <c r="C920" s="6"/>
    </row>
    <row r="921" spans="2:3" ht="22" customHeight="1" x14ac:dyDescent="0.2">
      <c r="B921" s="6"/>
      <c r="C921" s="6"/>
    </row>
    <row r="922" spans="2:3" ht="22" customHeight="1" x14ac:dyDescent="0.2">
      <c r="B922" s="6"/>
      <c r="C922" s="6"/>
    </row>
    <row r="923" spans="2:3" ht="22" customHeight="1" x14ac:dyDescent="0.2">
      <c r="B923" s="6"/>
      <c r="C923" s="6"/>
    </row>
    <row r="924" spans="2:3" ht="22" customHeight="1" x14ac:dyDescent="0.2">
      <c r="B924" s="6"/>
      <c r="C924" s="6"/>
    </row>
    <row r="925" spans="2:3" ht="22" customHeight="1" x14ac:dyDescent="0.2">
      <c r="B925" s="6"/>
      <c r="C925" s="6"/>
    </row>
    <row r="926" spans="2:3" ht="22" customHeight="1" x14ac:dyDescent="0.2">
      <c r="B926" s="6"/>
      <c r="C926" s="6"/>
    </row>
    <row r="927" spans="2:3" ht="22" customHeight="1" x14ac:dyDescent="0.2">
      <c r="B927" s="6"/>
      <c r="C927" s="6"/>
    </row>
    <row r="928" spans="2:3" ht="22" customHeight="1" x14ac:dyDescent="0.2">
      <c r="B928" s="6"/>
      <c r="C928" s="6"/>
    </row>
    <row r="929" spans="2:3" ht="22" customHeight="1" x14ac:dyDescent="0.2">
      <c r="B929" s="6"/>
      <c r="C929" s="6"/>
    </row>
    <row r="930" spans="2:3" ht="22" customHeight="1" x14ac:dyDescent="0.2">
      <c r="B930" s="6"/>
      <c r="C930" s="6"/>
    </row>
    <row r="931" spans="2:3" ht="22" customHeight="1" x14ac:dyDescent="0.2">
      <c r="B931" s="6"/>
      <c r="C931" s="6"/>
    </row>
    <row r="932" spans="2:3" ht="22" customHeight="1" x14ac:dyDescent="0.2">
      <c r="B932" s="6"/>
      <c r="C932" s="6"/>
    </row>
    <row r="933" spans="2:3" ht="22" customHeight="1" x14ac:dyDescent="0.2">
      <c r="B933" s="6"/>
      <c r="C933" s="6"/>
    </row>
    <row r="934" spans="2:3" ht="22" customHeight="1" x14ac:dyDescent="0.2">
      <c r="B934" s="6"/>
      <c r="C934" s="6"/>
    </row>
    <row r="935" spans="2:3" ht="22" customHeight="1" x14ac:dyDescent="0.2">
      <c r="B935" s="6"/>
      <c r="C935" s="6"/>
    </row>
    <row r="936" spans="2:3" ht="22" customHeight="1" x14ac:dyDescent="0.2">
      <c r="B936" s="6"/>
      <c r="C936" s="6"/>
    </row>
    <row r="937" spans="2:3" ht="22" customHeight="1" x14ac:dyDescent="0.2">
      <c r="B937" s="6"/>
      <c r="C937" s="6"/>
    </row>
    <row r="938" spans="2:3" ht="22" customHeight="1" x14ac:dyDescent="0.2">
      <c r="B938" s="6"/>
      <c r="C938" s="6"/>
    </row>
    <row r="939" spans="2:3" ht="22" customHeight="1" x14ac:dyDescent="0.2">
      <c r="B939" s="6"/>
      <c r="C939" s="6"/>
    </row>
    <row r="940" spans="2:3" ht="22" customHeight="1" x14ac:dyDescent="0.2">
      <c r="B940" s="6"/>
      <c r="C940" s="6"/>
    </row>
    <row r="941" spans="2:3" ht="22" customHeight="1" x14ac:dyDescent="0.2">
      <c r="B941" s="6"/>
      <c r="C941" s="6"/>
    </row>
    <row r="942" spans="2:3" ht="22" customHeight="1" x14ac:dyDescent="0.2">
      <c r="B942" s="6"/>
      <c r="C942" s="6"/>
    </row>
    <row r="943" spans="2:3" ht="22" customHeight="1" x14ac:dyDescent="0.2">
      <c r="B943" s="6"/>
      <c r="C943" s="6"/>
    </row>
    <row r="944" spans="2:3" ht="22" customHeight="1" x14ac:dyDescent="0.2">
      <c r="B944" s="6"/>
      <c r="C944" s="6"/>
    </row>
    <row r="945" spans="2:3" ht="22" customHeight="1" x14ac:dyDescent="0.2">
      <c r="B945" s="6"/>
      <c r="C945" s="6"/>
    </row>
    <row r="946" spans="2:3" ht="22" customHeight="1" x14ac:dyDescent="0.2">
      <c r="B946" s="6"/>
      <c r="C946" s="6"/>
    </row>
    <row r="947" spans="2:3" ht="22" customHeight="1" x14ac:dyDescent="0.2">
      <c r="B947" s="6"/>
      <c r="C947" s="6"/>
    </row>
    <row r="948" spans="2:3" ht="22" customHeight="1" x14ac:dyDescent="0.2">
      <c r="B948" s="6"/>
      <c r="C948" s="6"/>
    </row>
    <row r="949" spans="2:3" ht="22" customHeight="1" x14ac:dyDescent="0.2">
      <c r="B949" s="6"/>
      <c r="C949" s="6"/>
    </row>
    <row r="950" spans="2:3" ht="22" customHeight="1" x14ac:dyDescent="0.2">
      <c r="B950" s="6"/>
      <c r="C950" s="6"/>
    </row>
    <row r="951" spans="2:3" ht="22" customHeight="1" x14ac:dyDescent="0.2">
      <c r="B951" s="6"/>
      <c r="C951" s="6"/>
    </row>
    <row r="952" spans="2:3" ht="22" customHeight="1" x14ac:dyDescent="0.2">
      <c r="B952" s="6"/>
      <c r="C952" s="6"/>
    </row>
    <row r="953" spans="2:3" ht="22" customHeight="1" x14ac:dyDescent="0.2">
      <c r="B953" s="6"/>
      <c r="C953" s="6"/>
    </row>
    <row r="954" spans="2:3" ht="22" customHeight="1" x14ac:dyDescent="0.2">
      <c r="B954" s="6"/>
      <c r="C954" s="6"/>
    </row>
    <row r="955" spans="2:3" ht="22" customHeight="1" x14ac:dyDescent="0.2">
      <c r="B955" s="6"/>
      <c r="C955" s="6"/>
    </row>
    <row r="956" spans="2:3" ht="22" customHeight="1" x14ac:dyDescent="0.2">
      <c r="B956" s="6"/>
      <c r="C956" s="6"/>
    </row>
    <row r="957" spans="2:3" ht="22" customHeight="1" x14ac:dyDescent="0.2">
      <c r="B957" s="6"/>
      <c r="C957" s="6"/>
    </row>
    <row r="958" spans="2:3" ht="22" customHeight="1" x14ac:dyDescent="0.2">
      <c r="B958" s="6"/>
      <c r="C958" s="6"/>
    </row>
    <row r="959" spans="2:3" ht="22" customHeight="1" x14ac:dyDescent="0.2">
      <c r="B959" s="6"/>
      <c r="C959" s="6"/>
    </row>
    <row r="960" spans="2:3" ht="22" customHeight="1" x14ac:dyDescent="0.2">
      <c r="B960" s="6"/>
      <c r="C960" s="6"/>
    </row>
    <row r="961" spans="2:3" ht="22" customHeight="1" x14ac:dyDescent="0.2">
      <c r="B961" s="6"/>
      <c r="C961" s="6"/>
    </row>
    <row r="962" spans="2:3" ht="22" customHeight="1" x14ac:dyDescent="0.2">
      <c r="B962" s="6"/>
      <c r="C962" s="6"/>
    </row>
    <row r="963" spans="2:3" ht="22" customHeight="1" x14ac:dyDescent="0.2">
      <c r="B963" s="6"/>
      <c r="C963" s="6"/>
    </row>
    <row r="964" spans="2:3" ht="22" customHeight="1" x14ac:dyDescent="0.2">
      <c r="B964" s="6"/>
      <c r="C964" s="6"/>
    </row>
    <row r="965" spans="2:3" ht="22" customHeight="1" x14ac:dyDescent="0.2">
      <c r="B965" s="6"/>
      <c r="C965" s="6"/>
    </row>
    <row r="966" spans="2:3" ht="22" customHeight="1" x14ac:dyDescent="0.2">
      <c r="B966" s="6"/>
      <c r="C966" s="6"/>
    </row>
    <row r="967" spans="2:3" ht="22" customHeight="1" x14ac:dyDescent="0.2">
      <c r="B967" s="6"/>
      <c r="C967" s="6"/>
    </row>
    <row r="968" spans="2:3" ht="22" customHeight="1" x14ac:dyDescent="0.2">
      <c r="B968" s="6"/>
      <c r="C968" s="6"/>
    </row>
    <row r="969" spans="2:3" ht="22" customHeight="1" x14ac:dyDescent="0.2">
      <c r="B969" s="6"/>
      <c r="C969" s="6"/>
    </row>
    <row r="970" spans="2:3" ht="22" customHeight="1" x14ac:dyDescent="0.2">
      <c r="B970" s="6"/>
      <c r="C970" s="6"/>
    </row>
    <row r="971" spans="2:3" ht="22" customHeight="1" x14ac:dyDescent="0.2">
      <c r="B971" s="6"/>
      <c r="C971" s="6"/>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83B49-1E90-044A-9790-9BC742BC70AC}">
  <sheetPr>
    <tabColor theme="8" tint="-0.249977111117893"/>
  </sheetPr>
  <dimension ref="A1:G7"/>
  <sheetViews>
    <sheetView workbookViewId="0">
      <pane ySplit="2" topLeftCell="A3" activePane="bottomLeft" state="frozen"/>
      <selection pane="bottomLeft"/>
    </sheetView>
  </sheetViews>
  <sheetFormatPr baseColWidth="10" defaultRowHeight="22" customHeight="1" x14ac:dyDescent="0.2"/>
  <cols>
    <col min="1" max="1" width="5.1640625" style="5" customWidth="1"/>
    <col min="2" max="2" width="43.6640625" style="5" customWidth="1"/>
    <col min="3" max="3" width="23.5" style="5" customWidth="1"/>
    <col min="4" max="4" width="42.33203125" style="5" customWidth="1"/>
    <col min="5" max="5" width="36.5" style="5" customWidth="1"/>
    <col min="6" max="6" width="91.1640625" style="5" customWidth="1"/>
    <col min="7" max="7" width="5.1640625" style="5" customWidth="1"/>
    <col min="8" max="16384" width="10.83203125" style="5"/>
  </cols>
  <sheetData>
    <row r="1" spans="1:7" ht="22" customHeight="1" x14ac:dyDescent="0.2">
      <c r="A1" s="47"/>
      <c r="B1" s="43"/>
      <c r="C1" s="51"/>
      <c r="D1" s="51"/>
      <c r="E1" s="51"/>
      <c r="F1" s="51"/>
      <c r="G1" s="45"/>
    </row>
    <row r="2" spans="1:7" ht="22" customHeight="1" x14ac:dyDescent="0.2">
      <c r="A2" s="46"/>
      <c r="B2" s="79" t="s">
        <v>189</v>
      </c>
      <c r="C2" s="79" t="s">
        <v>188</v>
      </c>
      <c r="D2" s="79" t="s">
        <v>191</v>
      </c>
      <c r="E2" s="79" t="s">
        <v>341</v>
      </c>
      <c r="F2" s="79" t="s">
        <v>18</v>
      </c>
      <c r="G2" s="46"/>
    </row>
    <row r="3" spans="1:7" ht="22" customHeight="1" x14ac:dyDescent="0.2">
      <c r="A3" s="46"/>
      <c r="B3" s="111"/>
      <c r="C3" s="111"/>
      <c r="D3" s="111"/>
      <c r="E3" s="111"/>
      <c r="F3" s="111"/>
      <c r="G3" s="46"/>
    </row>
    <row r="4" spans="1:7" ht="22" customHeight="1" x14ac:dyDescent="0.2">
      <c r="A4" s="46"/>
      <c r="B4" s="111"/>
      <c r="C4" s="111"/>
      <c r="D4" s="111"/>
      <c r="E4" s="111"/>
      <c r="F4" s="111"/>
      <c r="G4" s="46"/>
    </row>
    <row r="5" spans="1:7" ht="22" customHeight="1" x14ac:dyDescent="0.2">
      <c r="A5" s="46"/>
      <c r="B5" s="111"/>
      <c r="C5" s="111"/>
      <c r="D5" s="111"/>
      <c r="E5" s="111"/>
      <c r="F5" s="111"/>
      <c r="G5" s="46"/>
    </row>
    <row r="6" spans="1:7" ht="22" customHeight="1" x14ac:dyDescent="0.2">
      <c r="A6" s="46"/>
      <c r="B6" s="111"/>
      <c r="C6" s="111"/>
      <c r="D6" s="111"/>
      <c r="E6" s="111"/>
      <c r="F6" s="111"/>
      <c r="G6" s="46"/>
    </row>
    <row r="7" spans="1:7" ht="22" customHeight="1" x14ac:dyDescent="0.2">
      <c r="A7" s="48"/>
      <c r="B7" s="43"/>
      <c r="C7" s="51"/>
      <c r="D7" s="51"/>
      <c r="E7" s="51"/>
      <c r="F7" s="51"/>
      <c r="G7" s="49"/>
    </row>
  </sheetData>
  <dataValidations count="1">
    <dataValidation type="list" allowBlank="1" sqref="C3:C6" xr:uid="{9A9D30EE-2E44-1146-8F39-8CAB55B9FB2C}">
      <formula1>"Operating Systems,Infrastructure,Cloud,Technology,Development Language,Service,Datastore,Other"</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39C0B-AC23-9E45-BEEF-662AAD690A96}">
  <sheetPr>
    <tabColor theme="8" tint="0.39997558519241921"/>
  </sheetPr>
  <dimension ref="A1:H17"/>
  <sheetViews>
    <sheetView workbookViewId="0"/>
  </sheetViews>
  <sheetFormatPr baseColWidth="10" defaultRowHeight="22" customHeight="1" x14ac:dyDescent="0.15"/>
  <cols>
    <col min="1" max="1" width="4.6640625" customWidth="1"/>
    <col min="2" max="2" width="5.1640625" customWidth="1"/>
    <col min="3" max="3" width="7.6640625" customWidth="1"/>
    <col min="4" max="4" width="19.1640625" customWidth="1"/>
    <col min="5" max="5" width="18.33203125" customWidth="1"/>
    <col min="6" max="6" width="19" customWidth="1"/>
    <col min="7" max="7" width="5.5" customWidth="1"/>
  </cols>
  <sheetData>
    <row r="1" spans="1:8" ht="22" customHeight="1" x14ac:dyDescent="0.15">
      <c r="A1" s="60"/>
      <c r="B1" s="60"/>
      <c r="C1" s="60"/>
      <c r="D1" s="60"/>
      <c r="E1" s="60"/>
      <c r="F1" s="60"/>
      <c r="G1" s="63"/>
    </row>
    <row r="2" spans="1:8" ht="36" customHeight="1" x14ac:dyDescent="0.15">
      <c r="A2" s="60"/>
      <c r="B2" s="60"/>
      <c r="C2" s="64"/>
      <c r="D2" s="114" t="s">
        <v>198</v>
      </c>
      <c r="E2" s="114"/>
      <c r="F2" s="114"/>
      <c r="G2" s="53"/>
    </row>
    <row r="3" spans="1:8" ht="101" customHeight="1" x14ac:dyDescent="0.15">
      <c r="A3" s="61"/>
      <c r="B3" s="112" t="s">
        <v>15</v>
      </c>
      <c r="C3" s="62" t="s">
        <v>192</v>
      </c>
      <c r="D3" s="77">
        <v>3</v>
      </c>
      <c r="E3" s="77">
        <v>4</v>
      </c>
      <c r="F3" s="77">
        <v>5</v>
      </c>
      <c r="G3" s="56"/>
    </row>
    <row r="4" spans="1:8" ht="98" customHeight="1" x14ac:dyDescent="0.15">
      <c r="A4" s="61"/>
      <c r="B4" s="112"/>
      <c r="C4" s="62" t="s">
        <v>193</v>
      </c>
      <c r="D4" s="77">
        <v>2</v>
      </c>
      <c r="E4" s="77">
        <v>3</v>
      </c>
      <c r="F4" s="77">
        <v>4</v>
      </c>
      <c r="G4" s="56"/>
    </row>
    <row r="5" spans="1:8" ht="103" customHeight="1" x14ac:dyDescent="0.15">
      <c r="A5" s="61"/>
      <c r="B5" s="112"/>
      <c r="C5" s="62" t="s">
        <v>194</v>
      </c>
      <c r="D5" s="77">
        <v>1</v>
      </c>
      <c r="E5" s="77">
        <v>2</v>
      </c>
      <c r="F5" s="77">
        <v>3</v>
      </c>
      <c r="G5" s="56"/>
    </row>
    <row r="6" spans="1:8" ht="39" customHeight="1" x14ac:dyDescent="0.15">
      <c r="A6" s="60"/>
      <c r="B6" s="60"/>
      <c r="C6" s="60"/>
      <c r="D6" s="66" t="s">
        <v>195</v>
      </c>
      <c r="E6" s="67" t="s">
        <v>196</v>
      </c>
      <c r="F6" s="66" t="s">
        <v>197</v>
      </c>
      <c r="G6" s="63"/>
    </row>
    <row r="7" spans="1:8" ht="22" customHeight="1" x14ac:dyDescent="0.15">
      <c r="A7" s="65"/>
      <c r="B7" s="65"/>
      <c r="C7" s="50"/>
      <c r="D7" s="113" t="s">
        <v>16</v>
      </c>
      <c r="E7" s="113"/>
      <c r="F7" s="113"/>
      <c r="G7" s="52"/>
    </row>
    <row r="8" spans="1:8" ht="22" customHeight="1" x14ac:dyDescent="0.15">
      <c r="A8" s="103"/>
      <c r="B8" s="60"/>
      <c r="C8" s="65"/>
      <c r="D8" s="68"/>
      <c r="E8" s="68"/>
      <c r="F8" s="68"/>
      <c r="G8" s="63"/>
    </row>
    <row r="9" spans="1:8" ht="22" customHeight="1" x14ac:dyDescent="0.15">
      <c r="A9" s="60"/>
      <c r="B9" s="124" t="s">
        <v>306</v>
      </c>
      <c r="C9" s="115" t="s">
        <v>307</v>
      </c>
      <c r="D9" s="116"/>
      <c r="E9" s="116"/>
      <c r="F9" s="117"/>
      <c r="G9" s="102"/>
    </row>
    <row r="10" spans="1:8" ht="22" customHeight="1" x14ac:dyDescent="0.15">
      <c r="A10" s="60"/>
      <c r="B10" s="125"/>
      <c r="C10" s="118"/>
      <c r="D10" s="119"/>
      <c r="E10" s="119"/>
      <c r="F10" s="120"/>
      <c r="G10" s="102"/>
    </row>
    <row r="11" spans="1:8" ht="22" customHeight="1" x14ac:dyDescent="0.15">
      <c r="A11" s="60"/>
      <c r="B11" s="125"/>
      <c r="C11" s="118"/>
      <c r="D11" s="119"/>
      <c r="E11" s="119"/>
      <c r="F11" s="120"/>
      <c r="G11" s="102"/>
    </row>
    <row r="12" spans="1:8" ht="22" customHeight="1" x14ac:dyDescent="0.15">
      <c r="A12" s="60"/>
      <c r="B12" s="125"/>
      <c r="C12" s="118"/>
      <c r="D12" s="119"/>
      <c r="E12" s="119"/>
      <c r="F12" s="120"/>
      <c r="G12" s="102"/>
    </row>
    <row r="13" spans="1:8" ht="22" customHeight="1" x14ac:dyDescent="0.15">
      <c r="A13" s="60"/>
      <c r="B13" s="125"/>
      <c r="C13" s="118"/>
      <c r="D13" s="119"/>
      <c r="E13" s="119"/>
      <c r="F13" s="120"/>
      <c r="G13" s="102"/>
    </row>
    <row r="14" spans="1:8" ht="251" customHeight="1" x14ac:dyDescent="0.15">
      <c r="A14" s="60"/>
      <c r="B14" s="126"/>
      <c r="C14" s="121"/>
      <c r="D14" s="122"/>
      <c r="E14" s="122"/>
      <c r="F14" s="123"/>
      <c r="G14" s="102"/>
    </row>
    <row r="15" spans="1:8" ht="22" customHeight="1" x14ac:dyDescent="0.15">
      <c r="A15" s="65"/>
      <c r="B15" s="65"/>
      <c r="C15" s="50"/>
      <c r="D15" s="50"/>
      <c r="E15" s="50"/>
      <c r="F15" s="50"/>
      <c r="G15" s="104"/>
    </row>
    <row r="17" spans="3:3" s="107" customFormat="1" ht="22" customHeight="1" x14ac:dyDescent="0.15">
      <c r="C17" s="106" t="s">
        <v>309</v>
      </c>
    </row>
  </sheetData>
  <dataConsolidate/>
  <mergeCells count="5">
    <mergeCell ref="B3:B5"/>
    <mergeCell ref="D7:F7"/>
    <mergeCell ref="D2:F2"/>
    <mergeCell ref="C9:F14"/>
    <mergeCell ref="B9:B14"/>
  </mergeCells>
  <hyperlinks>
    <hyperlink ref="C17" r:id="rId1" xr:uid="{50EF64FA-06B0-4A40-B88A-856AD600515F}"/>
  </hyperlinks>
  <pageMargins left="0.7" right="0.7" top="0.75" bottom="0.75" header="0.3" footer="0.3"/>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39997558519241921"/>
    <outlinePr summaryBelow="0" summaryRight="0"/>
  </sheetPr>
  <dimension ref="A1:Y111"/>
  <sheetViews>
    <sheetView workbookViewId="0">
      <pane ySplit="2" topLeftCell="A3" activePane="bottomLeft" state="frozen"/>
      <selection pane="bottomLeft"/>
    </sheetView>
  </sheetViews>
  <sheetFormatPr baseColWidth="10" defaultColWidth="14.5" defaultRowHeight="23" customHeight="1" x14ac:dyDescent="0.2"/>
  <cols>
    <col min="1" max="1" width="5" customWidth="1"/>
    <col min="2" max="2" width="5" style="26" customWidth="1"/>
    <col min="3" max="3" width="44.83203125" style="59" customWidth="1"/>
    <col min="4" max="4" width="131.6640625" style="84" customWidth="1"/>
    <col min="5" max="5" width="18.33203125" style="59" bestFit="1" customWidth="1"/>
    <col min="6" max="6" width="13.1640625" style="59" bestFit="1" customWidth="1"/>
    <col min="7" max="7" width="8" style="59" bestFit="1" customWidth="1"/>
    <col min="8" max="8" width="52.83203125" style="29" customWidth="1"/>
    <col min="9" max="9" width="4.83203125" customWidth="1"/>
  </cols>
  <sheetData>
    <row r="1" spans="1:25" ht="23" customHeight="1" x14ac:dyDescent="0.2">
      <c r="A1" s="55"/>
      <c r="B1" s="78"/>
      <c r="C1" s="80"/>
      <c r="D1" s="82"/>
      <c r="E1" s="80"/>
      <c r="F1" s="80"/>
      <c r="G1" s="80"/>
      <c r="H1" s="85"/>
      <c r="I1" s="53"/>
    </row>
    <row r="2" spans="1:25" s="101" customFormat="1" ht="23" customHeight="1" x14ac:dyDescent="0.15">
      <c r="A2" s="96"/>
      <c r="B2" s="79"/>
      <c r="C2" s="79" t="s">
        <v>13</v>
      </c>
      <c r="D2" s="97" t="s">
        <v>14</v>
      </c>
      <c r="E2" s="79" t="s">
        <v>15</v>
      </c>
      <c r="F2" s="98" t="s">
        <v>16</v>
      </c>
      <c r="G2" s="98" t="s">
        <v>17</v>
      </c>
      <c r="H2" s="79" t="s">
        <v>18</v>
      </c>
      <c r="I2" s="99"/>
      <c r="J2" s="100"/>
      <c r="K2" s="100"/>
      <c r="L2" s="100"/>
      <c r="M2" s="100"/>
      <c r="N2" s="100"/>
      <c r="O2" s="100"/>
      <c r="P2" s="100"/>
      <c r="Q2" s="100"/>
      <c r="R2" s="100"/>
      <c r="S2" s="100"/>
      <c r="T2" s="100"/>
      <c r="U2" s="100"/>
      <c r="V2" s="100"/>
      <c r="W2" s="100"/>
      <c r="X2" s="100"/>
      <c r="Y2" s="100"/>
    </row>
    <row r="3" spans="1:25" ht="23" customHeight="1" x14ac:dyDescent="0.15">
      <c r="A3" s="56"/>
      <c r="B3" s="139" t="s">
        <v>19</v>
      </c>
      <c r="C3" s="127" t="s">
        <v>20</v>
      </c>
      <c r="D3" s="83" t="s">
        <v>21</v>
      </c>
      <c r="E3" s="86">
        <v>1</v>
      </c>
      <c r="F3" s="86">
        <v>1</v>
      </c>
      <c r="G3" s="86">
        <f>(E3+F3) - 1</f>
        <v>1</v>
      </c>
      <c r="H3" s="87"/>
      <c r="I3" s="54"/>
      <c r="J3" s="1"/>
      <c r="K3" s="1"/>
      <c r="L3" s="1"/>
      <c r="M3" s="1"/>
      <c r="N3" s="1"/>
      <c r="O3" s="1"/>
      <c r="P3" s="1"/>
      <c r="Q3" s="1"/>
      <c r="R3" s="1"/>
      <c r="S3" s="1"/>
      <c r="T3" s="1"/>
      <c r="U3" s="1"/>
      <c r="V3" s="1"/>
      <c r="W3" s="1"/>
      <c r="X3" s="1"/>
      <c r="Y3" s="1"/>
    </row>
    <row r="4" spans="1:25" ht="23" customHeight="1" x14ac:dyDescent="0.15">
      <c r="A4" s="56"/>
      <c r="B4" s="140"/>
      <c r="C4" s="128"/>
      <c r="D4" s="83" t="s">
        <v>22</v>
      </c>
      <c r="E4" s="86">
        <v>1</v>
      </c>
      <c r="F4" s="86">
        <v>1</v>
      </c>
      <c r="G4" s="86">
        <f t="shared" ref="G4:G67" si="0">(E4+F4) - 1</f>
        <v>1</v>
      </c>
      <c r="H4" s="87"/>
      <c r="I4" s="54"/>
      <c r="J4" s="1"/>
      <c r="K4" s="1"/>
      <c r="L4" s="1"/>
      <c r="M4" s="1"/>
      <c r="N4" s="1"/>
      <c r="O4" s="1"/>
      <c r="P4" s="1"/>
      <c r="Q4" s="1"/>
      <c r="R4" s="1"/>
      <c r="S4" s="1"/>
      <c r="T4" s="1"/>
      <c r="U4" s="1"/>
      <c r="V4" s="1"/>
      <c r="W4" s="1"/>
      <c r="X4" s="1"/>
      <c r="Y4" s="1"/>
    </row>
    <row r="5" spans="1:25" ht="23" customHeight="1" x14ac:dyDescent="0.15">
      <c r="A5" s="56"/>
      <c r="B5" s="140"/>
      <c r="C5" s="128"/>
      <c r="D5" s="83" t="s">
        <v>23</v>
      </c>
      <c r="E5" s="86">
        <v>1</v>
      </c>
      <c r="F5" s="86">
        <v>1</v>
      </c>
      <c r="G5" s="86">
        <f t="shared" si="0"/>
        <v>1</v>
      </c>
      <c r="H5" s="87"/>
      <c r="I5" s="54"/>
      <c r="J5" s="1"/>
      <c r="K5" s="1"/>
      <c r="L5" s="1"/>
      <c r="M5" s="1"/>
      <c r="N5" s="1"/>
      <c r="O5" s="1"/>
      <c r="P5" s="1"/>
      <c r="Q5" s="1"/>
      <c r="R5" s="1"/>
      <c r="S5" s="1"/>
      <c r="T5" s="1"/>
      <c r="U5" s="1"/>
      <c r="V5" s="1"/>
      <c r="W5" s="1"/>
      <c r="X5" s="1"/>
      <c r="Y5" s="1"/>
    </row>
    <row r="6" spans="1:25" ht="23" customHeight="1" x14ac:dyDescent="0.15">
      <c r="A6" s="56"/>
      <c r="B6" s="140"/>
      <c r="C6" s="128"/>
      <c r="D6" s="83" t="s">
        <v>24</v>
      </c>
      <c r="E6" s="86">
        <v>1</v>
      </c>
      <c r="F6" s="86">
        <v>1</v>
      </c>
      <c r="G6" s="86">
        <f t="shared" si="0"/>
        <v>1</v>
      </c>
      <c r="H6" s="87"/>
      <c r="I6" s="54"/>
      <c r="J6" s="1"/>
      <c r="K6" s="1"/>
      <c r="L6" s="1"/>
      <c r="M6" s="1"/>
      <c r="N6" s="1"/>
      <c r="O6" s="1"/>
      <c r="P6" s="1"/>
      <c r="Q6" s="1"/>
      <c r="R6" s="1"/>
      <c r="S6" s="1"/>
      <c r="T6" s="1"/>
      <c r="U6" s="1"/>
      <c r="V6" s="1"/>
      <c r="W6" s="1"/>
      <c r="X6" s="1"/>
      <c r="Y6" s="1"/>
    </row>
    <row r="7" spans="1:25" ht="34" x14ac:dyDescent="0.15">
      <c r="A7" s="56"/>
      <c r="B7" s="140"/>
      <c r="C7" s="128"/>
      <c r="D7" s="83" t="s">
        <v>25</v>
      </c>
      <c r="E7" s="86">
        <v>1</v>
      </c>
      <c r="F7" s="86">
        <v>1</v>
      </c>
      <c r="G7" s="86">
        <f t="shared" si="0"/>
        <v>1</v>
      </c>
      <c r="H7" s="87"/>
      <c r="I7" s="54"/>
      <c r="J7" s="1"/>
      <c r="K7" s="1"/>
      <c r="L7" s="1"/>
      <c r="M7" s="1"/>
      <c r="N7" s="1"/>
      <c r="O7" s="1"/>
      <c r="P7" s="1"/>
      <c r="Q7" s="1"/>
      <c r="R7" s="1"/>
      <c r="S7" s="1"/>
      <c r="T7" s="1"/>
      <c r="U7" s="1"/>
      <c r="V7" s="1"/>
      <c r="W7" s="1"/>
      <c r="X7" s="1"/>
      <c r="Y7" s="1"/>
    </row>
    <row r="8" spans="1:25" ht="34" x14ac:dyDescent="0.15">
      <c r="A8" s="56"/>
      <c r="B8" s="140"/>
      <c r="C8" s="129"/>
      <c r="D8" s="83" t="s">
        <v>26</v>
      </c>
      <c r="E8" s="86">
        <v>1</v>
      </c>
      <c r="F8" s="86">
        <v>1</v>
      </c>
      <c r="G8" s="86">
        <f t="shared" si="0"/>
        <v>1</v>
      </c>
      <c r="H8" s="87"/>
      <c r="I8" s="54"/>
      <c r="J8" s="1"/>
      <c r="K8" s="1"/>
      <c r="L8" s="1"/>
      <c r="M8" s="1"/>
      <c r="N8" s="1"/>
      <c r="O8" s="1"/>
      <c r="P8" s="1"/>
      <c r="Q8" s="1"/>
      <c r="R8" s="1"/>
      <c r="S8" s="1"/>
      <c r="T8" s="1"/>
      <c r="U8" s="1"/>
      <c r="V8" s="1"/>
      <c r="W8" s="1"/>
      <c r="X8" s="1"/>
      <c r="Y8" s="1"/>
    </row>
    <row r="9" spans="1:25" ht="23" customHeight="1" x14ac:dyDescent="0.15">
      <c r="A9" s="56"/>
      <c r="B9" s="140"/>
      <c r="C9" s="127" t="s">
        <v>27</v>
      </c>
      <c r="D9" s="83" t="s">
        <v>28</v>
      </c>
      <c r="E9" s="86">
        <v>1</v>
      </c>
      <c r="F9" s="86">
        <v>1</v>
      </c>
      <c r="G9" s="86">
        <f t="shared" si="0"/>
        <v>1</v>
      </c>
      <c r="H9" s="87"/>
      <c r="I9" s="54"/>
      <c r="J9" s="1"/>
      <c r="K9" s="1"/>
      <c r="L9" s="1"/>
      <c r="M9" s="1"/>
      <c r="N9" s="1"/>
      <c r="O9" s="1"/>
      <c r="P9" s="1"/>
      <c r="Q9" s="1"/>
      <c r="R9" s="1"/>
      <c r="S9" s="1"/>
      <c r="T9" s="1"/>
      <c r="U9" s="1"/>
      <c r="V9" s="1"/>
      <c r="W9" s="1"/>
      <c r="X9" s="1"/>
      <c r="Y9" s="1"/>
    </row>
    <row r="10" spans="1:25" ht="23" customHeight="1" x14ac:dyDescent="0.15">
      <c r="A10" s="56"/>
      <c r="B10" s="140"/>
      <c r="C10" s="128"/>
      <c r="D10" s="83" t="s">
        <v>29</v>
      </c>
      <c r="E10" s="86">
        <v>1</v>
      </c>
      <c r="F10" s="86">
        <v>1</v>
      </c>
      <c r="G10" s="86">
        <f t="shared" si="0"/>
        <v>1</v>
      </c>
      <c r="H10" s="87"/>
      <c r="I10" s="54"/>
      <c r="J10" s="1"/>
      <c r="K10" s="1"/>
      <c r="L10" s="1"/>
      <c r="M10" s="1"/>
      <c r="N10" s="1"/>
      <c r="O10" s="1"/>
      <c r="P10" s="1"/>
      <c r="Q10" s="1"/>
      <c r="R10" s="1"/>
      <c r="S10" s="1"/>
      <c r="T10" s="1"/>
      <c r="U10" s="1"/>
      <c r="V10" s="1"/>
      <c r="W10" s="1"/>
      <c r="X10" s="1"/>
      <c r="Y10" s="1"/>
    </row>
    <row r="11" spans="1:25" ht="23" customHeight="1" x14ac:dyDescent="0.15">
      <c r="A11" s="56"/>
      <c r="B11" s="140"/>
      <c r="C11" s="128"/>
      <c r="D11" s="83" t="s">
        <v>30</v>
      </c>
      <c r="E11" s="86">
        <v>1</v>
      </c>
      <c r="F11" s="86">
        <v>1</v>
      </c>
      <c r="G11" s="86">
        <f t="shared" si="0"/>
        <v>1</v>
      </c>
      <c r="H11" s="87"/>
      <c r="I11" s="54"/>
      <c r="J11" s="1"/>
      <c r="K11" s="1"/>
      <c r="L11" s="1"/>
      <c r="M11" s="1"/>
      <c r="N11" s="1"/>
      <c r="O11" s="1"/>
      <c r="P11" s="1"/>
      <c r="Q11" s="1"/>
      <c r="R11" s="1"/>
      <c r="S11" s="1"/>
      <c r="T11" s="1"/>
      <c r="U11" s="1"/>
      <c r="V11" s="1"/>
      <c r="W11" s="1"/>
      <c r="X11" s="1"/>
      <c r="Y11" s="1"/>
    </row>
    <row r="12" spans="1:25" ht="23" customHeight="1" x14ac:dyDescent="0.15">
      <c r="A12" s="56"/>
      <c r="B12" s="140"/>
      <c r="C12" s="128"/>
      <c r="D12" s="83" t="s">
        <v>31</v>
      </c>
      <c r="E12" s="86">
        <v>1</v>
      </c>
      <c r="F12" s="86">
        <v>1</v>
      </c>
      <c r="G12" s="86">
        <f t="shared" si="0"/>
        <v>1</v>
      </c>
      <c r="H12" s="87"/>
      <c r="I12" s="54"/>
      <c r="J12" s="1"/>
      <c r="K12" s="1"/>
      <c r="L12" s="1"/>
      <c r="M12" s="1"/>
      <c r="N12" s="1"/>
      <c r="O12" s="1"/>
      <c r="P12" s="1"/>
      <c r="Q12" s="1"/>
      <c r="R12" s="1"/>
      <c r="S12" s="1"/>
      <c r="T12" s="1"/>
      <c r="U12" s="1"/>
      <c r="V12" s="1"/>
      <c r="W12" s="1"/>
      <c r="X12" s="1"/>
      <c r="Y12" s="1"/>
    </row>
    <row r="13" spans="1:25" ht="34" x14ac:dyDescent="0.15">
      <c r="A13" s="56"/>
      <c r="B13" s="140"/>
      <c r="C13" s="129"/>
      <c r="D13" s="83" t="s">
        <v>32</v>
      </c>
      <c r="E13" s="86">
        <v>1</v>
      </c>
      <c r="F13" s="86">
        <v>1</v>
      </c>
      <c r="G13" s="86">
        <f t="shared" si="0"/>
        <v>1</v>
      </c>
      <c r="H13" s="87"/>
      <c r="I13" s="54"/>
      <c r="J13" s="1"/>
      <c r="K13" s="1"/>
      <c r="L13" s="1"/>
      <c r="M13" s="1"/>
      <c r="N13" s="1"/>
      <c r="O13" s="1"/>
      <c r="P13" s="1"/>
      <c r="Q13" s="1"/>
      <c r="R13" s="1"/>
      <c r="S13" s="1"/>
      <c r="T13" s="1"/>
      <c r="U13" s="1"/>
      <c r="V13" s="1"/>
      <c r="W13" s="1"/>
      <c r="X13" s="1"/>
      <c r="Y13" s="1"/>
    </row>
    <row r="14" spans="1:25" ht="23" customHeight="1" x14ac:dyDescent="0.15">
      <c r="A14" s="56"/>
      <c r="B14" s="140"/>
      <c r="C14" s="127" t="s">
        <v>33</v>
      </c>
      <c r="D14" s="83" t="s">
        <v>34</v>
      </c>
      <c r="E14" s="86">
        <v>1</v>
      </c>
      <c r="F14" s="86">
        <v>1</v>
      </c>
      <c r="G14" s="86">
        <f t="shared" si="0"/>
        <v>1</v>
      </c>
      <c r="H14" s="87"/>
      <c r="I14" s="54"/>
      <c r="J14" s="1"/>
      <c r="K14" s="1"/>
      <c r="L14" s="1"/>
      <c r="M14" s="1"/>
      <c r="N14" s="1"/>
      <c r="O14" s="1"/>
      <c r="P14" s="1"/>
      <c r="Q14" s="1"/>
      <c r="R14" s="1"/>
      <c r="S14" s="1"/>
      <c r="T14" s="1"/>
      <c r="U14" s="1"/>
      <c r="V14" s="1"/>
      <c r="W14" s="1"/>
      <c r="X14" s="1"/>
      <c r="Y14" s="1"/>
    </row>
    <row r="15" spans="1:25" ht="23" customHeight="1" x14ac:dyDescent="0.15">
      <c r="A15" s="56"/>
      <c r="B15" s="140"/>
      <c r="C15" s="128"/>
      <c r="D15" s="83" t="s">
        <v>35</v>
      </c>
      <c r="E15" s="86">
        <v>1</v>
      </c>
      <c r="F15" s="86">
        <v>1</v>
      </c>
      <c r="G15" s="86">
        <f t="shared" si="0"/>
        <v>1</v>
      </c>
      <c r="H15" s="87"/>
      <c r="I15" s="54"/>
      <c r="J15" s="1"/>
      <c r="K15" s="1"/>
      <c r="L15" s="1"/>
      <c r="M15" s="1"/>
      <c r="N15" s="1"/>
      <c r="O15" s="1"/>
      <c r="P15" s="1"/>
      <c r="Q15" s="1"/>
      <c r="R15" s="1"/>
      <c r="S15" s="1"/>
      <c r="T15" s="1"/>
      <c r="U15" s="1"/>
      <c r="V15" s="1"/>
      <c r="W15" s="1"/>
      <c r="X15" s="1"/>
      <c r="Y15" s="1"/>
    </row>
    <row r="16" spans="1:25" ht="34" x14ac:dyDescent="0.15">
      <c r="A16" s="56"/>
      <c r="B16" s="140"/>
      <c r="C16" s="128"/>
      <c r="D16" s="83" t="s">
        <v>36</v>
      </c>
      <c r="E16" s="86">
        <v>1</v>
      </c>
      <c r="F16" s="86">
        <v>1</v>
      </c>
      <c r="G16" s="86">
        <f t="shared" si="0"/>
        <v>1</v>
      </c>
      <c r="H16" s="87"/>
      <c r="I16" s="54"/>
      <c r="J16" s="1"/>
      <c r="K16" s="1"/>
      <c r="L16" s="1"/>
      <c r="M16" s="1"/>
      <c r="N16" s="1"/>
      <c r="O16" s="1"/>
      <c r="P16" s="1"/>
      <c r="Q16" s="1"/>
      <c r="R16" s="1"/>
      <c r="S16" s="1"/>
      <c r="T16" s="1"/>
      <c r="U16" s="1"/>
      <c r="V16" s="1"/>
      <c r="W16" s="1"/>
      <c r="X16" s="1"/>
      <c r="Y16" s="1"/>
    </row>
    <row r="17" spans="1:25" ht="23" customHeight="1" x14ac:dyDescent="0.15">
      <c r="A17" s="56"/>
      <c r="B17" s="140"/>
      <c r="C17" s="129"/>
      <c r="D17" s="83" t="s">
        <v>37</v>
      </c>
      <c r="E17" s="86">
        <v>1</v>
      </c>
      <c r="F17" s="86">
        <v>1</v>
      </c>
      <c r="G17" s="86">
        <f t="shared" si="0"/>
        <v>1</v>
      </c>
      <c r="H17" s="87"/>
      <c r="I17" s="54"/>
      <c r="J17" s="1"/>
      <c r="K17" s="1"/>
      <c r="L17" s="1"/>
      <c r="M17" s="1"/>
      <c r="N17" s="1"/>
      <c r="O17" s="1"/>
      <c r="P17" s="1"/>
      <c r="Q17" s="1"/>
      <c r="R17" s="1"/>
      <c r="S17" s="1"/>
      <c r="T17" s="1"/>
      <c r="U17" s="1"/>
      <c r="V17" s="1"/>
      <c r="W17" s="1"/>
      <c r="X17" s="1"/>
      <c r="Y17" s="1"/>
    </row>
    <row r="18" spans="1:25" ht="23" customHeight="1" x14ac:dyDescent="0.15">
      <c r="A18" s="56"/>
      <c r="B18" s="140"/>
      <c r="C18" s="127" t="s">
        <v>38</v>
      </c>
      <c r="D18" s="83" t="s">
        <v>39</v>
      </c>
      <c r="E18" s="86">
        <v>1</v>
      </c>
      <c r="F18" s="86">
        <v>1</v>
      </c>
      <c r="G18" s="86">
        <f t="shared" si="0"/>
        <v>1</v>
      </c>
      <c r="H18" s="87"/>
      <c r="I18" s="54"/>
      <c r="J18" s="1"/>
      <c r="K18" s="1"/>
      <c r="L18" s="1"/>
      <c r="M18" s="1"/>
      <c r="N18" s="1"/>
      <c r="O18" s="1"/>
      <c r="P18" s="1"/>
      <c r="Q18" s="1"/>
      <c r="R18" s="1"/>
      <c r="S18" s="1"/>
      <c r="T18" s="1"/>
      <c r="U18" s="1"/>
      <c r="V18" s="1"/>
      <c r="W18" s="1"/>
      <c r="X18" s="1"/>
      <c r="Y18" s="1"/>
    </row>
    <row r="19" spans="1:25" ht="23" customHeight="1" x14ac:dyDescent="0.15">
      <c r="A19" s="56"/>
      <c r="B19" s="140"/>
      <c r="C19" s="128"/>
      <c r="D19" s="83" t="s">
        <v>40</v>
      </c>
      <c r="E19" s="86">
        <v>1</v>
      </c>
      <c r="F19" s="86">
        <v>1</v>
      </c>
      <c r="G19" s="86">
        <f t="shared" si="0"/>
        <v>1</v>
      </c>
      <c r="H19" s="87"/>
      <c r="I19" s="54"/>
      <c r="J19" s="1"/>
      <c r="K19" s="1"/>
      <c r="L19" s="1"/>
      <c r="M19" s="1"/>
      <c r="N19" s="1"/>
      <c r="O19" s="1"/>
      <c r="P19" s="1"/>
      <c r="Q19" s="1"/>
      <c r="R19" s="1"/>
      <c r="S19" s="1"/>
      <c r="T19" s="1"/>
      <c r="U19" s="1"/>
      <c r="V19" s="1"/>
      <c r="W19" s="1"/>
      <c r="X19" s="1"/>
      <c r="Y19" s="1"/>
    </row>
    <row r="20" spans="1:25" ht="23" customHeight="1" x14ac:dyDescent="0.15">
      <c r="A20" s="56"/>
      <c r="B20" s="140"/>
      <c r="C20" s="128"/>
      <c r="D20" s="83" t="s">
        <v>41</v>
      </c>
      <c r="E20" s="86">
        <v>1</v>
      </c>
      <c r="F20" s="86">
        <v>1</v>
      </c>
      <c r="G20" s="86">
        <f t="shared" si="0"/>
        <v>1</v>
      </c>
      <c r="H20" s="87"/>
      <c r="I20" s="54"/>
      <c r="J20" s="1"/>
      <c r="K20" s="1"/>
      <c r="L20" s="1"/>
      <c r="M20" s="1"/>
      <c r="N20" s="1"/>
      <c r="O20" s="1"/>
      <c r="P20" s="1"/>
      <c r="Q20" s="1"/>
      <c r="R20" s="1"/>
      <c r="S20" s="1"/>
      <c r="T20" s="1"/>
      <c r="U20" s="1"/>
      <c r="V20" s="1"/>
      <c r="W20" s="1"/>
      <c r="X20" s="1"/>
      <c r="Y20" s="1"/>
    </row>
    <row r="21" spans="1:25" ht="23" customHeight="1" x14ac:dyDescent="0.15">
      <c r="A21" s="56"/>
      <c r="B21" s="140"/>
      <c r="C21" s="128"/>
      <c r="D21" s="83" t="s">
        <v>42</v>
      </c>
      <c r="E21" s="86">
        <v>1</v>
      </c>
      <c r="F21" s="86">
        <v>1</v>
      </c>
      <c r="G21" s="86">
        <f t="shared" si="0"/>
        <v>1</v>
      </c>
      <c r="H21" s="87"/>
      <c r="I21" s="54"/>
      <c r="J21" s="1"/>
      <c r="K21" s="1"/>
      <c r="L21" s="1"/>
      <c r="M21" s="1"/>
      <c r="N21" s="1"/>
      <c r="O21" s="1"/>
      <c r="P21" s="1"/>
      <c r="Q21" s="1"/>
      <c r="R21" s="1"/>
      <c r="S21" s="1"/>
      <c r="T21" s="1"/>
      <c r="U21" s="1"/>
      <c r="V21" s="1"/>
      <c r="W21" s="1"/>
      <c r="X21" s="1"/>
      <c r="Y21" s="1"/>
    </row>
    <row r="22" spans="1:25" ht="23" customHeight="1" x14ac:dyDescent="0.15">
      <c r="A22" s="56"/>
      <c r="B22" s="140"/>
      <c r="C22" s="128"/>
      <c r="D22" s="83" t="s">
        <v>43</v>
      </c>
      <c r="E22" s="86">
        <v>1</v>
      </c>
      <c r="F22" s="86">
        <v>1</v>
      </c>
      <c r="G22" s="86">
        <f t="shared" si="0"/>
        <v>1</v>
      </c>
      <c r="H22" s="87"/>
      <c r="I22" s="54"/>
      <c r="J22" s="1"/>
      <c r="K22" s="1"/>
      <c r="L22" s="1"/>
      <c r="M22" s="1"/>
      <c r="N22" s="1"/>
      <c r="O22" s="1"/>
      <c r="P22" s="1"/>
      <c r="Q22" s="1"/>
      <c r="R22" s="1"/>
      <c r="S22" s="1"/>
      <c r="T22" s="1"/>
      <c r="U22" s="1"/>
      <c r="V22" s="1"/>
      <c r="W22" s="1"/>
      <c r="X22" s="1"/>
      <c r="Y22" s="1"/>
    </row>
    <row r="23" spans="1:25" ht="23" customHeight="1" x14ac:dyDescent="0.15">
      <c r="A23" s="56"/>
      <c r="B23" s="140"/>
      <c r="C23" s="129"/>
      <c r="D23" s="83" t="s">
        <v>44</v>
      </c>
      <c r="E23" s="86">
        <v>1</v>
      </c>
      <c r="F23" s="86">
        <v>1</v>
      </c>
      <c r="G23" s="86">
        <f t="shared" si="0"/>
        <v>1</v>
      </c>
      <c r="H23" s="87"/>
      <c r="I23" s="54"/>
      <c r="J23" s="1"/>
      <c r="K23" s="1"/>
      <c r="L23" s="1"/>
      <c r="M23" s="1"/>
      <c r="N23" s="1"/>
      <c r="O23" s="1"/>
      <c r="P23" s="1"/>
      <c r="Q23" s="1"/>
      <c r="R23" s="1"/>
      <c r="S23" s="1"/>
      <c r="T23" s="1"/>
      <c r="U23" s="1"/>
      <c r="V23" s="1"/>
      <c r="W23" s="1"/>
      <c r="X23" s="1"/>
      <c r="Y23" s="1"/>
    </row>
    <row r="24" spans="1:25" ht="23" customHeight="1" x14ac:dyDescent="0.15">
      <c r="A24" s="56"/>
      <c r="B24" s="140"/>
      <c r="C24" s="127" t="s">
        <v>45</v>
      </c>
      <c r="D24" s="83" t="s">
        <v>46</v>
      </c>
      <c r="E24" s="86">
        <v>1</v>
      </c>
      <c r="F24" s="86">
        <v>1</v>
      </c>
      <c r="G24" s="86">
        <f t="shared" si="0"/>
        <v>1</v>
      </c>
      <c r="H24" s="87"/>
      <c r="I24" s="54"/>
      <c r="J24" s="1"/>
      <c r="K24" s="1"/>
      <c r="L24" s="1"/>
      <c r="M24" s="1"/>
      <c r="N24" s="1"/>
      <c r="O24" s="1"/>
      <c r="P24" s="1"/>
      <c r="Q24" s="1"/>
      <c r="R24" s="1"/>
      <c r="S24" s="1"/>
      <c r="T24" s="1"/>
      <c r="U24" s="1"/>
      <c r="V24" s="1"/>
      <c r="W24" s="1"/>
      <c r="X24" s="1"/>
      <c r="Y24" s="1"/>
    </row>
    <row r="25" spans="1:25" ht="23" customHeight="1" x14ac:dyDescent="0.15">
      <c r="A25" s="56"/>
      <c r="B25" s="140"/>
      <c r="C25" s="128"/>
      <c r="D25" s="83" t="s">
        <v>47</v>
      </c>
      <c r="E25" s="86">
        <v>1</v>
      </c>
      <c r="F25" s="86">
        <v>1</v>
      </c>
      <c r="G25" s="86">
        <f t="shared" si="0"/>
        <v>1</v>
      </c>
      <c r="H25" s="87"/>
      <c r="I25" s="54"/>
      <c r="J25" s="1"/>
      <c r="K25" s="1"/>
      <c r="L25" s="1"/>
      <c r="M25" s="1"/>
      <c r="N25" s="1"/>
      <c r="O25" s="1"/>
      <c r="P25" s="1"/>
      <c r="Q25" s="1"/>
      <c r="R25" s="1"/>
      <c r="S25" s="1"/>
      <c r="T25" s="1"/>
      <c r="U25" s="1"/>
      <c r="V25" s="1"/>
      <c r="W25" s="1"/>
      <c r="X25" s="1"/>
      <c r="Y25" s="1"/>
    </row>
    <row r="26" spans="1:25" ht="23" customHeight="1" x14ac:dyDescent="0.15">
      <c r="A26" s="56"/>
      <c r="B26" s="140"/>
      <c r="C26" s="129"/>
      <c r="D26" s="83" t="s">
        <v>48</v>
      </c>
      <c r="E26" s="86">
        <v>1</v>
      </c>
      <c r="F26" s="86">
        <v>1</v>
      </c>
      <c r="G26" s="86">
        <f t="shared" si="0"/>
        <v>1</v>
      </c>
      <c r="H26" s="87"/>
      <c r="I26" s="54"/>
      <c r="J26" s="1"/>
      <c r="K26" s="1"/>
      <c r="L26" s="1"/>
      <c r="M26" s="1"/>
      <c r="N26" s="1"/>
      <c r="O26" s="1"/>
      <c r="P26" s="1"/>
      <c r="Q26" s="1"/>
      <c r="R26" s="1"/>
      <c r="S26" s="1"/>
      <c r="T26" s="1"/>
      <c r="U26" s="1"/>
      <c r="V26" s="1"/>
      <c r="W26" s="1"/>
      <c r="X26" s="1"/>
      <c r="Y26" s="1"/>
    </row>
    <row r="27" spans="1:25" ht="34" x14ac:dyDescent="0.15">
      <c r="A27" s="56"/>
      <c r="B27" s="140"/>
      <c r="C27" s="127" t="s">
        <v>49</v>
      </c>
      <c r="D27" s="83" t="s">
        <v>50</v>
      </c>
      <c r="E27" s="86">
        <v>1</v>
      </c>
      <c r="F27" s="86">
        <v>1</v>
      </c>
      <c r="G27" s="86">
        <f t="shared" si="0"/>
        <v>1</v>
      </c>
      <c r="H27" s="87"/>
      <c r="I27" s="54"/>
      <c r="J27" s="1"/>
      <c r="K27" s="1"/>
      <c r="L27" s="1"/>
      <c r="M27" s="1"/>
      <c r="N27" s="1"/>
      <c r="O27" s="1"/>
      <c r="P27" s="1"/>
      <c r="Q27" s="1"/>
      <c r="R27" s="1"/>
      <c r="S27" s="1"/>
      <c r="T27" s="1"/>
      <c r="U27" s="1"/>
      <c r="V27" s="1"/>
      <c r="W27" s="1"/>
      <c r="X27" s="1"/>
      <c r="Y27" s="1"/>
    </row>
    <row r="28" spans="1:25" ht="34" x14ac:dyDescent="0.15">
      <c r="A28" s="56"/>
      <c r="B28" s="140"/>
      <c r="C28" s="128"/>
      <c r="D28" s="83" t="s">
        <v>51</v>
      </c>
      <c r="E28" s="86">
        <v>1</v>
      </c>
      <c r="F28" s="86">
        <v>1</v>
      </c>
      <c r="G28" s="86">
        <f t="shared" si="0"/>
        <v>1</v>
      </c>
      <c r="H28" s="87"/>
      <c r="I28" s="54"/>
      <c r="J28" s="1"/>
      <c r="K28" s="1"/>
      <c r="L28" s="1"/>
      <c r="M28" s="1"/>
      <c r="N28" s="1"/>
      <c r="O28" s="1"/>
      <c r="P28" s="1"/>
      <c r="Q28" s="1"/>
      <c r="R28" s="1"/>
      <c r="S28" s="1"/>
      <c r="T28" s="1"/>
      <c r="U28" s="1"/>
      <c r="V28" s="1"/>
      <c r="W28" s="1"/>
      <c r="X28" s="1"/>
      <c r="Y28" s="1"/>
    </row>
    <row r="29" spans="1:25" ht="34" x14ac:dyDescent="0.15">
      <c r="A29" s="56"/>
      <c r="B29" s="140"/>
      <c r="C29" s="128"/>
      <c r="D29" s="83" t="s">
        <v>52</v>
      </c>
      <c r="E29" s="86">
        <v>1</v>
      </c>
      <c r="F29" s="86">
        <v>1</v>
      </c>
      <c r="G29" s="86">
        <f t="shared" si="0"/>
        <v>1</v>
      </c>
      <c r="H29" s="87"/>
      <c r="I29" s="54"/>
      <c r="J29" s="1"/>
      <c r="K29" s="1"/>
      <c r="L29" s="1"/>
      <c r="M29" s="1"/>
      <c r="N29" s="1"/>
      <c r="O29" s="1"/>
      <c r="P29" s="1"/>
      <c r="Q29" s="1"/>
      <c r="R29" s="1"/>
      <c r="S29" s="1"/>
      <c r="T29" s="1"/>
      <c r="U29" s="1"/>
      <c r="V29" s="1"/>
      <c r="W29" s="1"/>
      <c r="X29" s="1"/>
      <c r="Y29" s="1"/>
    </row>
    <row r="30" spans="1:25" ht="34" x14ac:dyDescent="0.15">
      <c r="A30" s="56"/>
      <c r="B30" s="140"/>
      <c r="C30" s="128"/>
      <c r="D30" s="83" t="s">
        <v>53</v>
      </c>
      <c r="E30" s="86">
        <v>1</v>
      </c>
      <c r="F30" s="86">
        <v>1</v>
      </c>
      <c r="G30" s="86">
        <f t="shared" si="0"/>
        <v>1</v>
      </c>
      <c r="H30" s="87"/>
      <c r="I30" s="54"/>
      <c r="J30" s="1"/>
      <c r="K30" s="1"/>
      <c r="L30" s="1"/>
      <c r="M30" s="1"/>
      <c r="N30" s="1"/>
      <c r="O30" s="1"/>
      <c r="P30" s="1"/>
      <c r="Q30" s="1"/>
      <c r="R30" s="1"/>
      <c r="S30" s="1"/>
      <c r="T30" s="1"/>
      <c r="U30" s="1"/>
      <c r="V30" s="1"/>
      <c r="W30" s="1"/>
      <c r="X30" s="1"/>
      <c r="Y30" s="1"/>
    </row>
    <row r="31" spans="1:25" ht="23" customHeight="1" x14ac:dyDescent="0.15">
      <c r="A31" s="56"/>
      <c r="B31" s="141"/>
      <c r="C31" s="129"/>
      <c r="D31" s="83" t="s">
        <v>54</v>
      </c>
      <c r="E31" s="86">
        <v>1</v>
      </c>
      <c r="F31" s="86">
        <v>1</v>
      </c>
      <c r="G31" s="86">
        <f t="shared" si="0"/>
        <v>1</v>
      </c>
      <c r="H31" s="87"/>
      <c r="I31" s="54"/>
      <c r="J31" s="1"/>
      <c r="K31" s="1"/>
      <c r="L31" s="1"/>
      <c r="M31" s="1"/>
      <c r="N31" s="1"/>
      <c r="O31" s="1"/>
      <c r="P31" s="1"/>
      <c r="Q31" s="1"/>
      <c r="R31" s="1"/>
      <c r="S31" s="1"/>
      <c r="T31" s="1"/>
      <c r="U31" s="1"/>
      <c r="V31" s="1"/>
      <c r="W31" s="1"/>
      <c r="X31" s="1"/>
      <c r="Y31" s="1"/>
    </row>
    <row r="32" spans="1:25" ht="23" customHeight="1" x14ac:dyDescent="0.15">
      <c r="A32" s="56"/>
      <c r="B32" s="130" t="s">
        <v>55</v>
      </c>
      <c r="C32" s="127" t="s">
        <v>56</v>
      </c>
      <c r="D32" s="83" t="s">
        <v>57</v>
      </c>
      <c r="E32" s="86">
        <v>1</v>
      </c>
      <c r="F32" s="86">
        <v>1</v>
      </c>
      <c r="G32" s="86">
        <f t="shared" si="0"/>
        <v>1</v>
      </c>
      <c r="H32" s="87"/>
      <c r="I32" s="54"/>
      <c r="J32" s="1"/>
      <c r="K32" s="1"/>
      <c r="L32" s="1"/>
      <c r="M32" s="1"/>
      <c r="N32" s="1"/>
      <c r="O32" s="1"/>
      <c r="P32" s="1"/>
      <c r="Q32" s="1"/>
      <c r="R32" s="1"/>
      <c r="S32" s="1"/>
      <c r="T32" s="1"/>
      <c r="U32" s="1"/>
      <c r="V32" s="1"/>
      <c r="W32" s="1"/>
      <c r="X32" s="1"/>
      <c r="Y32" s="1"/>
    </row>
    <row r="33" spans="1:25" ht="23" customHeight="1" x14ac:dyDescent="0.15">
      <c r="A33" s="56"/>
      <c r="B33" s="131"/>
      <c r="C33" s="128"/>
      <c r="D33" s="83" t="s">
        <v>58</v>
      </c>
      <c r="E33" s="86">
        <v>1</v>
      </c>
      <c r="F33" s="86">
        <v>1</v>
      </c>
      <c r="G33" s="86">
        <f t="shared" si="0"/>
        <v>1</v>
      </c>
      <c r="H33" s="87"/>
      <c r="I33" s="54"/>
      <c r="J33" s="1"/>
      <c r="K33" s="1"/>
      <c r="L33" s="1"/>
      <c r="M33" s="1"/>
      <c r="N33" s="1"/>
      <c r="O33" s="1"/>
      <c r="P33" s="1"/>
      <c r="Q33" s="1"/>
      <c r="R33" s="1"/>
      <c r="S33" s="1"/>
      <c r="T33" s="1"/>
      <c r="U33" s="1"/>
      <c r="V33" s="1"/>
      <c r="W33" s="1"/>
      <c r="X33" s="1"/>
      <c r="Y33" s="1"/>
    </row>
    <row r="34" spans="1:25" ht="23" customHeight="1" x14ac:dyDescent="0.15">
      <c r="A34" s="56"/>
      <c r="B34" s="131"/>
      <c r="C34" s="128"/>
      <c r="D34" s="83" t="s">
        <v>59</v>
      </c>
      <c r="E34" s="86">
        <v>1</v>
      </c>
      <c r="F34" s="86">
        <v>1</v>
      </c>
      <c r="G34" s="86">
        <f t="shared" si="0"/>
        <v>1</v>
      </c>
      <c r="H34" s="87"/>
      <c r="I34" s="54"/>
      <c r="J34" s="1"/>
      <c r="K34" s="1"/>
      <c r="L34" s="1"/>
      <c r="M34" s="1"/>
      <c r="N34" s="1"/>
      <c r="O34" s="1"/>
      <c r="P34" s="1"/>
      <c r="Q34" s="1"/>
      <c r="R34" s="1"/>
      <c r="S34" s="1"/>
      <c r="T34" s="1"/>
      <c r="U34" s="1"/>
      <c r="V34" s="1"/>
      <c r="W34" s="1"/>
      <c r="X34" s="1"/>
      <c r="Y34" s="1"/>
    </row>
    <row r="35" spans="1:25" ht="23" customHeight="1" x14ac:dyDescent="0.15">
      <c r="A35" s="56"/>
      <c r="B35" s="131"/>
      <c r="C35" s="128"/>
      <c r="D35" s="83" t="s">
        <v>60</v>
      </c>
      <c r="E35" s="86">
        <v>1</v>
      </c>
      <c r="F35" s="86">
        <v>1</v>
      </c>
      <c r="G35" s="86">
        <f t="shared" si="0"/>
        <v>1</v>
      </c>
      <c r="H35" s="87"/>
      <c r="I35" s="54"/>
      <c r="J35" s="1"/>
      <c r="K35" s="1"/>
      <c r="L35" s="1"/>
      <c r="M35" s="1"/>
      <c r="N35" s="1"/>
      <c r="O35" s="1"/>
      <c r="P35" s="1"/>
      <c r="Q35" s="1"/>
      <c r="R35" s="1"/>
      <c r="S35" s="1"/>
      <c r="T35" s="1"/>
      <c r="U35" s="1"/>
      <c r="V35" s="1"/>
      <c r="W35" s="1"/>
      <c r="X35" s="1"/>
      <c r="Y35" s="1"/>
    </row>
    <row r="36" spans="1:25" ht="23" customHeight="1" x14ac:dyDescent="0.15">
      <c r="A36" s="56"/>
      <c r="B36" s="131"/>
      <c r="C36" s="128"/>
      <c r="D36" s="83" t="s">
        <v>61</v>
      </c>
      <c r="E36" s="86">
        <v>1</v>
      </c>
      <c r="F36" s="86">
        <v>1</v>
      </c>
      <c r="G36" s="86">
        <f t="shared" si="0"/>
        <v>1</v>
      </c>
      <c r="H36" s="87"/>
      <c r="I36" s="54"/>
      <c r="J36" s="1"/>
      <c r="K36" s="1"/>
      <c r="L36" s="1"/>
      <c r="M36" s="1"/>
      <c r="N36" s="1"/>
      <c r="O36" s="1"/>
      <c r="P36" s="1"/>
      <c r="Q36" s="1"/>
      <c r="R36" s="1"/>
      <c r="S36" s="1"/>
      <c r="T36" s="1"/>
      <c r="U36" s="1"/>
      <c r="V36" s="1"/>
      <c r="W36" s="1"/>
      <c r="X36" s="1"/>
      <c r="Y36" s="1"/>
    </row>
    <row r="37" spans="1:25" ht="23" customHeight="1" x14ac:dyDescent="0.15">
      <c r="A37" s="56"/>
      <c r="B37" s="131"/>
      <c r="C37" s="128"/>
      <c r="D37" s="83" t="s">
        <v>62</v>
      </c>
      <c r="E37" s="86">
        <v>1</v>
      </c>
      <c r="F37" s="86">
        <v>1</v>
      </c>
      <c r="G37" s="86">
        <f t="shared" si="0"/>
        <v>1</v>
      </c>
      <c r="H37" s="87"/>
      <c r="I37" s="54"/>
      <c r="J37" s="1"/>
      <c r="K37" s="1"/>
      <c r="L37" s="1"/>
      <c r="M37" s="1"/>
      <c r="N37" s="1"/>
      <c r="O37" s="1"/>
      <c r="P37" s="1"/>
      <c r="Q37" s="1"/>
      <c r="R37" s="1"/>
      <c r="S37" s="1"/>
      <c r="T37" s="1"/>
      <c r="U37" s="1"/>
      <c r="V37" s="1"/>
      <c r="W37" s="1"/>
      <c r="X37" s="1"/>
      <c r="Y37" s="1"/>
    </row>
    <row r="38" spans="1:25" ht="34" x14ac:dyDescent="0.15">
      <c r="A38" s="56"/>
      <c r="B38" s="131"/>
      <c r="C38" s="129"/>
      <c r="D38" s="83" t="s">
        <v>63</v>
      </c>
      <c r="E38" s="86">
        <v>1</v>
      </c>
      <c r="F38" s="86">
        <v>1</v>
      </c>
      <c r="G38" s="86">
        <f t="shared" si="0"/>
        <v>1</v>
      </c>
      <c r="H38" s="87"/>
      <c r="I38" s="54"/>
      <c r="J38" s="1"/>
      <c r="K38" s="1"/>
      <c r="L38" s="1"/>
      <c r="M38" s="1"/>
      <c r="N38" s="1"/>
      <c r="O38" s="1"/>
      <c r="P38" s="1"/>
      <c r="Q38" s="1"/>
      <c r="R38" s="1"/>
      <c r="S38" s="1"/>
      <c r="T38" s="1"/>
      <c r="U38" s="1"/>
      <c r="V38" s="1"/>
      <c r="W38" s="1"/>
      <c r="X38" s="1"/>
      <c r="Y38" s="1"/>
    </row>
    <row r="39" spans="1:25" ht="23" customHeight="1" x14ac:dyDescent="0.15">
      <c r="A39" s="56"/>
      <c r="B39" s="131"/>
      <c r="C39" s="127" t="s">
        <v>64</v>
      </c>
      <c r="D39" s="83" t="s">
        <v>65</v>
      </c>
      <c r="E39" s="86">
        <v>1</v>
      </c>
      <c r="F39" s="86">
        <v>1</v>
      </c>
      <c r="G39" s="86">
        <f t="shared" si="0"/>
        <v>1</v>
      </c>
      <c r="H39" s="87"/>
      <c r="I39" s="54"/>
      <c r="J39" s="1"/>
      <c r="K39" s="1"/>
      <c r="L39" s="1"/>
      <c r="M39" s="1"/>
      <c r="N39" s="1"/>
      <c r="O39" s="1"/>
      <c r="P39" s="1"/>
      <c r="Q39" s="1"/>
      <c r="R39" s="1"/>
      <c r="S39" s="1"/>
      <c r="T39" s="1"/>
      <c r="U39" s="1"/>
      <c r="V39" s="1"/>
      <c r="W39" s="1"/>
      <c r="X39" s="1"/>
      <c r="Y39" s="1"/>
    </row>
    <row r="40" spans="1:25" ht="23" customHeight="1" x14ac:dyDescent="0.15">
      <c r="A40" s="56"/>
      <c r="B40" s="131"/>
      <c r="C40" s="128"/>
      <c r="D40" s="83" t="s">
        <v>66</v>
      </c>
      <c r="E40" s="86">
        <v>1</v>
      </c>
      <c r="F40" s="86">
        <v>1</v>
      </c>
      <c r="G40" s="86">
        <f t="shared" si="0"/>
        <v>1</v>
      </c>
      <c r="H40" s="87"/>
      <c r="I40" s="54"/>
      <c r="J40" s="1"/>
      <c r="K40" s="1"/>
      <c r="L40" s="1"/>
      <c r="M40" s="1"/>
      <c r="N40" s="1"/>
      <c r="O40" s="1"/>
      <c r="P40" s="1"/>
      <c r="Q40" s="1"/>
      <c r="R40" s="1"/>
      <c r="S40" s="1"/>
      <c r="T40" s="1"/>
      <c r="U40" s="1"/>
      <c r="V40" s="1"/>
      <c r="W40" s="1"/>
      <c r="X40" s="1"/>
      <c r="Y40" s="1"/>
    </row>
    <row r="41" spans="1:25" ht="23" customHeight="1" x14ac:dyDescent="0.15">
      <c r="A41" s="56"/>
      <c r="B41" s="131"/>
      <c r="C41" s="128"/>
      <c r="D41" s="83" t="s">
        <v>67</v>
      </c>
      <c r="E41" s="86">
        <v>1</v>
      </c>
      <c r="F41" s="86">
        <v>1</v>
      </c>
      <c r="G41" s="86">
        <f t="shared" si="0"/>
        <v>1</v>
      </c>
      <c r="H41" s="87"/>
      <c r="I41" s="54"/>
      <c r="J41" s="1"/>
      <c r="K41" s="1"/>
      <c r="L41" s="1"/>
      <c r="M41" s="1"/>
      <c r="N41" s="1"/>
      <c r="O41" s="1"/>
      <c r="P41" s="1"/>
      <c r="Q41" s="1"/>
      <c r="R41" s="1"/>
      <c r="S41" s="1"/>
      <c r="T41" s="1"/>
      <c r="U41" s="1"/>
      <c r="V41" s="1"/>
      <c r="W41" s="1"/>
      <c r="X41" s="1"/>
      <c r="Y41" s="1"/>
    </row>
    <row r="42" spans="1:25" ht="23" customHeight="1" x14ac:dyDescent="0.15">
      <c r="A42" s="56"/>
      <c r="B42" s="131"/>
      <c r="C42" s="128"/>
      <c r="D42" s="83" t="s">
        <v>68</v>
      </c>
      <c r="E42" s="86">
        <v>1</v>
      </c>
      <c r="F42" s="86">
        <v>1</v>
      </c>
      <c r="G42" s="86">
        <f t="shared" si="0"/>
        <v>1</v>
      </c>
      <c r="H42" s="87"/>
      <c r="I42" s="54"/>
      <c r="J42" s="1"/>
      <c r="K42" s="1"/>
      <c r="L42" s="1"/>
      <c r="M42" s="1"/>
      <c r="N42" s="1"/>
      <c r="O42" s="1"/>
      <c r="P42" s="1"/>
      <c r="Q42" s="1"/>
      <c r="R42" s="1"/>
      <c r="S42" s="1"/>
      <c r="T42" s="1"/>
      <c r="U42" s="1"/>
      <c r="V42" s="1"/>
      <c r="W42" s="1"/>
      <c r="X42" s="1"/>
      <c r="Y42" s="1"/>
    </row>
    <row r="43" spans="1:25" ht="23" customHeight="1" x14ac:dyDescent="0.15">
      <c r="A43" s="56"/>
      <c r="B43" s="131"/>
      <c r="C43" s="129"/>
      <c r="D43" s="83" t="s">
        <v>69</v>
      </c>
      <c r="E43" s="86">
        <v>1</v>
      </c>
      <c r="F43" s="86">
        <v>1</v>
      </c>
      <c r="G43" s="86">
        <f t="shared" si="0"/>
        <v>1</v>
      </c>
      <c r="H43" s="87"/>
      <c r="I43" s="54"/>
      <c r="J43" s="1"/>
      <c r="K43" s="1"/>
      <c r="L43" s="1"/>
      <c r="M43" s="1"/>
      <c r="N43" s="1"/>
      <c r="O43" s="1"/>
      <c r="P43" s="1"/>
      <c r="Q43" s="1"/>
      <c r="R43" s="1"/>
      <c r="S43" s="1"/>
      <c r="T43" s="1"/>
      <c r="U43" s="1"/>
      <c r="V43" s="1"/>
      <c r="W43" s="1"/>
      <c r="X43" s="1"/>
      <c r="Y43" s="1"/>
    </row>
    <row r="44" spans="1:25" ht="23" customHeight="1" x14ac:dyDescent="0.15">
      <c r="A44" s="56"/>
      <c r="B44" s="131"/>
      <c r="C44" s="127" t="s">
        <v>70</v>
      </c>
      <c r="D44" s="83" t="s">
        <v>71</v>
      </c>
      <c r="E44" s="86">
        <v>1</v>
      </c>
      <c r="F44" s="86">
        <v>1</v>
      </c>
      <c r="G44" s="86">
        <f t="shared" si="0"/>
        <v>1</v>
      </c>
      <c r="H44" s="87"/>
      <c r="I44" s="54"/>
      <c r="J44" s="1"/>
      <c r="K44" s="1"/>
      <c r="L44" s="1"/>
      <c r="M44" s="1"/>
      <c r="N44" s="1"/>
      <c r="O44" s="1"/>
      <c r="P44" s="1"/>
      <c r="Q44" s="1"/>
      <c r="R44" s="1"/>
      <c r="S44" s="1"/>
      <c r="T44" s="1"/>
      <c r="U44" s="1"/>
      <c r="V44" s="1"/>
      <c r="W44" s="1"/>
      <c r="X44" s="1"/>
      <c r="Y44" s="1"/>
    </row>
    <row r="45" spans="1:25" ht="23" customHeight="1" x14ac:dyDescent="0.15">
      <c r="A45" s="56"/>
      <c r="B45" s="131"/>
      <c r="C45" s="128"/>
      <c r="D45" s="83" t="s">
        <v>72</v>
      </c>
      <c r="E45" s="86">
        <v>1</v>
      </c>
      <c r="F45" s="86">
        <v>1</v>
      </c>
      <c r="G45" s="86">
        <f t="shared" si="0"/>
        <v>1</v>
      </c>
      <c r="H45" s="87"/>
      <c r="I45" s="54"/>
      <c r="J45" s="1"/>
      <c r="K45" s="1"/>
      <c r="L45" s="1"/>
      <c r="M45" s="1"/>
      <c r="N45" s="1"/>
      <c r="O45" s="1"/>
      <c r="P45" s="1"/>
      <c r="Q45" s="1"/>
      <c r="R45" s="1"/>
      <c r="S45" s="1"/>
      <c r="T45" s="1"/>
      <c r="U45" s="1"/>
      <c r="V45" s="1"/>
      <c r="W45" s="1"/>
      <c r="X45" s="1"/>
      <c r="Y45" s="1"/>
    </row>
    <row r="46" spans="1:25" ht="23" customHeight="1" x14ac:dyDescent="0.15">
      <c r="A46" s="56"/>
      <c r="B46" s="131"/>
      <c r="C46" s="128"/>
      <c r="D46" s="83" t="s">
        <v>73</v>
      </c>
      <c r="E46" s="86">
        <v>1</v>
      </c>
      <c r="F46" s="86">
        <v>1</v>
      </c>
      <c r="G46" s="86">
        <f t="shared" si="0"/>
        <v>1</v>
      </c>
      <c r="H46" s="87"/>
      <c r="I46" s="54"/>
      <c r="J46" s="1"/>
      <c r="K46" s="1"/>
      <c r="L46" s="1"/>
      <c r="M46" s="1"/>
      <c r="N46" s="1"/>
      <c r="O46" s="1"/>
      <c r="P46" s="1"/>
      <c r="Q46" s="1"/>
      <c r="R46" s="1"/>
      <c r="S46" s="1"/>
      <c r="T46" s="1"/>
      <c r="U46" s="1"/>
      <c r="V46" s="1"/>
      <c r="W46" s="1"/>
      <c r="X46" s="1"/>
      <c r="Y46" s="1"/>
    </row>
    <row r="47" spans="1:25" ht="23" customHeight="1" x14ac:dyDescent="0.15">
      <c r="A47" s="56"/>
      <c r="B47" s="131"/>
      <c r="C47" s="128"/>
      <c r="D47" s="83" t="s">
        <v>74</v>
      </c>
      <c r="E47" s="86">
        <v>1</v>
      </c>
      <c r="F47" s="86">
        <v>1</v>
      </c>
      <c r="G47" s="86">
        <f t="shared" si="0"/>
        <v>1</v>
      </c>
      <c r="H47" s="87"/>
      <c r="I47" s="54"/>
      <c r="J47" s="1"/>
      <c r="K47" s="1"/>
      <c r="L47" s="1"/>
      <c r="M47" s="1"/>
      <c r="N47" s="1"/>
      <c r="O47" s="1"/>
      <c r="P47" s="1"/>
      <c r="Q47" s="1"/>
      <c r="R47" s="1"/>
      <c r="S47" s="1"/>
      <c r="T47" s="1"/>
      <c r="U47" s="1"/>
      <c r="V47" s="1"/>
      <c r="W47" s="1"/>
      <c r="X47" s="1"/>
      <c r="Y47" s="1"/>
    </row>
    <row r="48" spans="1:25" ht="23" customHeight="1" x14ac:dyDescent="0.15">
      <c r="A48" s="56"/>
      <c r="B48" s="131"/>
      <c r="C48" s="128"/>
      <c r="D48" s="83" t="s">
        <v>75</v>
      </c>
      <c r="E48" s="86">
        <v>1</v>
      </c>
      <c r="F48" s="86">
        <v>1</v>
      </c>
      <c r="G48" s="86">
        <f t="shared" si="0"/>
        <v>1</v>
      </c>
      <c r="H48" s="87"/>
      <c r="I48" s="54"/>
      <c r="J48" s="1"/>
      <c r="K48" s="1"/>
      <c r="L48" s="1"/>
      <c r="M48" s="1"/>
      <c r="N48" s="1"/>
      <c r="O48" s="1"/>
      <c r="P48" s="1"/>
      <c r="Q48" s="1"/>
      <c r="R48" s="1"/>
      <c r="S48" s="1"/>
      <c r="T48" s="1"/>
      <c r="U48" s="1"/>
      <c r="V48" s="1"/>
      <c r="W48" s="1"/>
      <c r="X48" s="1"/>
      <c r="Y48" s="1"/>
    </row>
    <row r="49" spans="1:25" ht="23" customHeight="1" x14ac:dyDescent="0.15">
      <c r="A49" s="56"/>
      <c r="B49" s="131"/>
      <c r="C49" s="128"/>
      <c r="D49" s="83" t="s">
        <v>76</v>
      </c>
      <c r="E49" s="86">
        <v>1</v>
      </c>
      <c r="F49" s="86">
        <v>1</v>
      </c>
      <c r="G49" s="86">
        <f t="shared" si="0"/>
        <v>1</v>
      </c>
      <c r="H49" s="87"/>
      <c r="I49" s="54"/>
      <c r="J49" s="1"/>
      <c r="K49" s="1"/>
      <c r="L49" s="1"/>
      <c r="M49" s="1"/>
      <c r="N49" s="1"/>
      <c r="O49" s="1"/>
      <c r="P49" s="1"/>
      <c r="Q49" s="1"/>
      <c r="R49" s="1"/>
      <c r="S49" s="1"/>
      <c r="T49" s="1"/>
      <c r="U49" s="1"/>
      <c r="V49" s="1"/>
      <c r="W49" s="1"/>
      <c r="X49" s="1"/>
      <c r="Y49" s="1"/>
    </row>
    <row r="50" spans="1:25" ht="23" customHeight="1" x14ac:dyDescent="0.15">
      <c r="A50" s="56"/>
      <c r="B50" s="131"/>
      <c r="C50" s="128"/>
      <c r="D50" s="83" t="s">
        <v>77</v>
      </c>
      <c r="E50" s="86">
        <v>1</v>
      </c>
      <c r="F50" s="86">
        <v>1</v>
      </c>
      <c r="G50" s="86">
        <f t="shared" si="0"/>
        <v>1</v>
      </c>
      <c r="H50" s="87"/>
      <c r="I50" s="54"/>
      <c r="J50" s="1"/>
      <c r="K50" s="1"/>
      <c r="L50" s="1"/>
      <c r="M50" s="1"/>
      <c r="N50" s="1"/>
      <c r="O50" s="1"/>
      <c r="P50" s="1"/>
      <c r="Q50" s="1"/>
      <c r="R50" s="1"/>
      <c r="S50" s="1"/>
      <c r="T50" s="1"/>
      <c r="U50" s="1"/>
      <c r="V50" s="1"/>
      <c r="W50" s="1"/>
      <c r="X50" s="1"/>
      <c r="Y50" s="1"/>
    </row>
    <row r="51" spans="1:25" ht="24" customHeight="1" x14ac:dyDescent="0.15">
      <c r="A51" s="56"/>
      <c r="B51" s="131"/>
      <c r="C51" s="129"/>
      <c r="D51" s="83" t="s">
        <v>78</v>
      </c>
      <c r="E51" s="86">
        <v>1</v>
      </c>
      <c r="F51" s="86">
        <v>1</v>
      </c>
      <c r="G51" s="86">
        <f t="shared" si="0"/>
        <v>1</v>
      </c>
      <c r="H51" s="87"/>
      <c r="I51" s="54"/>
      <c r="J51" s="1"/>
      <c r="K51" s="1"/>
      <c r="L51" s="1"/>
      <c r="M51" s="1"/>
      <c r="N51" s="1"/>
      <c r="O51" s="1"/>
      <c r="P51" s="1"/>
      <c r="Q51" s="1"/>
      <c r="R51" s="1"/>
      <c r="S51" s="1"/>
      <c r="T51" s="1"/>
      <c r="U51" s="1"/>
      <c r="V51" s="1"/>
      <c r="W51" s="1"/>
      <c r="X51" s="1"/>
      <c r="Y51" s="1"/>
    </row>
    <row r="52" spans="1:25" ht="34" x14ac:dyDescent="0.15">
      <c r="A52" s="56"/>
      <c r="B52" s="131"/>
      <c r="C52" s="127" t="s">
        <v>79</v>
      </c>
      <c r="D52" s="83" t="s">
        <v>80</v>
      </c>
      <c r="E52" s="86">
        <v>1</v>
      </c>
      <c r="F52" s="86">
        <v>1</v>
      </c>
      <c r="G52" s="86">
        <f t="shared" si="0"/>
        <v>1</v>
      </c>
      <c r="H52" s="87"/>
      <c r="I52" s="54"/>
      <c r="J52" s="1"/>
      <c r="K52" s="1"/>
      <c r="L52" s="1"/>
      <c r="M52" s="1"/>
      <c r="N52" s="1"/>
      <c r="O52" s="1"/>
      <c r="P52" s="1"/>
      <c r="Q52" s="1"/>
      <c r="R52" s="1"/>
      <c r="S52" s="1"/>
      <c r="T52" s="1"/>
      <c r="U52" s="1"/>
      <c r="V52" s="1"/>
      <c r="W52" s="1"/>
      <c r="X52" s="1"/>
      <c r="Y52" s="1"/>
    </row>
    <row r="53" spans="1:25" ht="23" customHeight="1" x14ac:dyDescent="0.15">
      <c r="A53" s="56"/>
      <c r="B53" s="131"/>
      <c r="C53" s="128"/>
      <c r="D53" s="83" t="s">
        <v>81</v>
      </c>
      <c r="E53" s="86">
        <v>1</v>
      </c>
      <c r="F53" s="86">
        <v>1</v>
      </c>
      <c r="G53" s="86">
        <f t="shared" si="0"/>
        <v>1</v>
      </c>
      <c r="H53" s="87"/>
      <c r="I53" s="54"/>
      <c r="J53" s="1"/>
      <c r="K53" s="1"/>
      <c r="L53" s="1"/>
      <c r="M53" s="1"/>
      <c r="N53" s="1"/>
      <c r="O53" s="1"/>
      <c r="P53" s="1"/>
      <c r="Q53" s="1"/>
      <c r="R53" s="1"/>
      <c r="S53" s="1"/>
      <c r="T53" s="1"/>
      <c r="U53" s="1"/>
      <c r="V53" s="1"/>
      <c r="W53" s="1"/>
      <c r="X53" s="1"/>
      <c r="Y53" s="1"/>
    </row>
    <row r="54" spans="1:25" ht="23" customHeight="1" x14ac:dyDescent="0.15">
      <c r="A54" s="56"/>
      <c r="B54" s="131"/>
      <c r="C54" s="128"/>
      <c r="D54" s="83" t="s">
        <v>82</v>
      </c>
      <c r="E54" s="86">
        <v>1</v>
      </c>
      <c r="F54" s="86">
        <v>1</v>
      </c>
      <c r="G54" s="86">
        <f t="shared" si="0"/>
        <v>1</v>
      </c>
      <c r="H54" s="87"/>
      <c r="I54" s="54"/>
      <c r="J54" s="1"/>
      <c r="K54" s="1"/>
      <c r="L54" s="1"/>
      <c r="M54" s="1"/>
      <c r="N54" s="1"/>
      <c r="O54" s="1"/>
      <c r="P54" s="1"/>
      <c r="Q54" s="1"/>
      <c r="R54" s="1"/>
      <c r="S54" s="1"/>
      <c r="T54" s="1"/>
      <c r="U54" s="1"/>
      <c r="V54" s="1"/>
      <c r="W54" s="1"/>
      <c r="X54" s="1"/>
      <c r="Y54" s="1"/>
    </row>
    <row r="55" spans="1:25" ht="23" customHeight="1" x14ac:dyDescent="0.15">
      <c r="A55" s="56"/>
      <c r="B55" s="131"/>
      <c r="C55" s="128"/>
      <c r="D55" s="83" t="s">
        <v>83</v>
      </c>
      <c r="E55" s="86">
        <v>1</v>
      </c>
      <c r="F55" s="86">
        <v>1</v>
      </c>
      <c r="G55" s="86">
        <f t="shared" si="0"/>
        <v>1</v>
      </c>
      <c r="H55" s="87"/>
      <c r="I55" s="54"/>
      <c r="J55" s="1"/>
      <c r="K55" s="1"/>
      <c r="L55" s="1"/>
      <c r="M55" s="1"/>
      <c r="N55" s="1"/>
      <c r="O55" s="1"/>
      <c r="P55" s="1"/>
      <c r="Q55" s="1"/>
      <c r="R55" s="1"/>
      <c r="S55" s="1"/>
      <c r="T55" s="1"/>
      <c r="U55" s="1"/>
      <c r="V55" s="1"/>
      <c r="W55" s="1"/>
      <c r="X55" s="1"/>
      <c r="Y55" s="1"/>
    </row>
    <row r="56" spans="1:25" ht="23" customHeight="1" x14ac:dyDescent="0.15">
      <c r="A56" s="56"/>
      <c r="B56" s="131"/>
      <c r="C56" s="128"/>
      <c r="D56" s="83" t="s">
        <v>85</v>
      </c>
      <c r="E56" s="86">
        <v>1</v>
      </c>
      <c r="F56" s="86">
        <v>1</v>
      </c>
      <c r="G56" s="86">
        <f t="shared" si="0"/>
        <v>1</v>
      </c>
      <c r="H56" s="87"/>
      <c r="I56" s="54"/>
      <c r="J56" s="1"/>
      <c r="K56" s="1"/>
      <c r="L56" s="1"/>
      <c r="M56" s="1"/>
      <c r="N56" s="1"/>
      <c r="O56" s="1"/>
      <c r="P56" s="1"/>
      <c r="Q56" s="1"/>
      <c r="R56" s="1"/>
      <c r="S56" s="1"/>
      <c r="T56" s="1"/>
      <c r="U56" s="1"/>
      <c r="V56" s="1"/>
      <c r="W56" s="1"/>
      <c r="X56" s="1"/>
      <c r="Y56" s="1"/>
    </row>
    <row r="57" spans="1:25" ht="23" customHeight="1" x14ac:dyDescent="0.15">
      <c r="A57" s="56"/>
      <c r="B57" s="131"/>
      <c r="C57" s="128"/>
      <c r="D57" s="83" t="s">
        <v>86</v>
      </c>
      <c r="E57" s="86">
        <v>1</v>
      </c>
      <c r="F57" s="86">
        <v>1</v>
      </c>
      <c r="G57" s="86">
        <f t="shared" si="0"/>
        <v>1</v>
      </c>
      <c r="H57" s="87"/>
      <c r="I57" s="54"/>
      <c r="J57" s="1"/>
      <c r="K57" s="1"/>
      <c r="L57" s="1"/>
      <c r="M57" s="1"/>
      <c r="N57" s="1"/>
      <c r="O57" s="1"/>
      <c r="P57" s="1"/>
      <c r="Q57" s="1"/>
      <c r="R57" s="1"/>
      <c r="S57" s="1"/>
      <c r="T57" s="1"/>
      <c r="U57" s="1"/>
      <c r="V57" s="1"/>
      <c r="W57" s="1"/>
      <c r="X57" s="1"/>
      <c r="Y57" s="1"/>
    </row>
    <row r="58" spans="1:25" ht="23" customHeight="1" x14ac:dyDescent="0.15">
      <c r="A58" s="56"/>
      <c r="B58" s="131"/>
      <c r="C58" s="128"/>
      <c r="D58" s="83" t="s">
        <v>87</v>
      </c>
      <c r="E58" s="86">
        <v>1</v>
      </c>
      <c r="F58" s="86">
        <v>1</v>
      </c>
      <c r="G58" s="86">
        <f t="shared" si="0"/>
        <v>1</v>
      </c>
      <c r="H58" s="87"/>
      <c r="I58" s="54"/>
      <c r="J58" s="1"/>
      <c r="K58" s="1"/>
      <c r="L58" s="1"/>
      <c r="M58" s="1"/>
      <c r="N58" s="1"/>
      <c r="O58" s="1"/>
      <c r="P58" s="1"/>
      <c r="Q58" s="1"/>
      <c r="R58" s="1"/>
      <c r="S58" s="1"/>
      <c r="T58" s="1"/>
      <c r="U58" s="1"/>
      <c r="V58" s="1"/>
      <c r="W58" s="1"/>
      <c r="X58" s="1"/>
      <c r="Y58" s="1"/>
    </row>
    <row r="59" spans="1:25" ht="23" customHeight="1" x14ac:dyDescent="0.15">
      <c r="A59" s="56"/>
      <c r="B59" s="131"/>
      <c r="C59" s="128"/>
      <c r="D59" s="83" t="s">
        <v>88</v>
      </c>
      <c r="E59" s="86">
        <v>1</v>
      </c>
      <c r="F59" s="86">
        <v>1</v>
      </c>
      <c r="G59" s="86">
        <f t="shared" si="0"/>
        <v>1</v>
      </c>
      <c r="H59" s="87"/>
      <c r="I59" s="54"/>
      <c r="J59" s="1"/>
      <c r="K59" s="1"/>
      <c r="L59" s="1"/>
      <c r="M59" s="1"/>
      <c r="N59" s="1"/>
      <c r="O59" s="1"/>
      <c r="P59" s="1"/>
      <c r="Q59" s="1"/>
      <c r="R59" s="1"/>
      <c r="S59" s="1"/>
      <c r="T59" s="1"/>
      <c r="U59" s="1"/>
      <c r="V59" s="1"/>
      <c r="W59" s="1"/>
      <c r="X59" s="1"/>
      <c r="Y59" s="1"/>
    </row>
    <row r="60" spans="1:25" ht="34" x14ac:dyDescent="0.15">
      <c r="A60" s="56"/>
      <c r="B60" s="131"/>
      <c r="C60" s="128"/>
      <c r="D60" s="83" t="s">
        <v>89</v>
      </c>
      <c r="E60" s="86">
        <v>1</v>
      </c>
      <c r="F60" s="86">
        <v>1</v>
      </c>
      <c r="G60" s="86">
        <f t="shared" si="0"/>
        <v>1</v>
      </c>
      <c r="H60" s="87"/>
      <c r="I60" s="54"/>
      <c r="J60" s="1"/>
      <c r="K60" s="1"/>
      <c r="L60" s="1"/>
      <c r="M60" s="1"/>
      <c r="N60" s="1"/>
      <c r="O60" s="1"/>
      <c r="P60" s="1"/>
      <c r="Q60" s="1"/>
      <c r="R60" s="1"/>
      <c r="S60" s="1"/>
      <c r="T60" s="1"/>
      <c r="U60" s="1"/>
      <c r="V60" s="1"/>
      <c r="W60" s="1"/>
      <c r="X60" s="1"/>
      <c r="Y60" s="1"/>
    </row>
    <row r="61" spans="1:25" ht="23" customHeight="1" x14ac:dyDescent="0.15">
      <c r="A61" s="56"/>
      <c r="B61" s="131"/>
      <c r="C61" s="128"/>
      <c r="D61" s="83" t="s">
        <v>90</v>
      </c>
      <c r="E61" s="86">
        <v>1</v>
      </c>
      <c r="F61" s="86">
        <v>1</v>
      </c>
      <c r="G61" s="86">
        <f t="shared" si="0"/>
        <v>1</v>
      </c>
      <c r="H61" s="87"/>
      <c r="I61" s="54"/>
      <c r="J61" s="1"/>
      <c r="K61" s="1"/>
      <c r="L61" s="1"/>
      <c r="M61" s="1"/>
      <c r="N61" s="1"/>
      <c r="O61" s="1"/>
      <c r="P61" s="1"/>
      <c r="Q61" s="1"/>
      <c r="R61" s="1"/>
      <c r="S61" s="1"/>
      <c r="T61" s="1"/>
      <c r="U61" s="1"/>
      <c r="V61" s="1"/>
      <c r="W61" s="1"/>
      <c r="X61" s="1"/>
      <c r="Y61" s="1"/>
    </row>
    <row r="62" spans="1:25" ht="23" customHeight="1" x14ac:dyDescent="0.15">
      <c r="A62" s="56"/>
      <c r="B62" s="131"/>
      <c r="C62" s="128"/>
      <c r="D62" s="83" t="s">
        <v>91</v>
      </c>
      <c r="E62" s="86">
        <v>1</v>
      </c>
      <c r="F62" s="86">
        <v>1</v>
      </c>
      <c r="G62" s="86">
        <f t="shared" si="0"/>
        <v>1</v>
      </c>
      <c r="H62" s="87"/>
      <c r="I62" s="54"/>
      <c r="J62" s="1"/>
      <c r="K62" s="1"/>
      <c r="L62" s="1"/>
      <c r="M62" s="1"/>
      <c r="N62" s="1"/>
      <c r="O62" s="1"/>
      <c r="P62" s="1"/>
      <c r="Q62" s="1"/>
      <c r="R62" s="1"/>
      <c r="S62" s="1"/>
      <c r="T62" s="1"/>
      <c r="U62" s="1"/>
      <c r="V62" s="1"/>
      <c r="W62" s="1"/>
      <c r="X62" s="1"/>
      <c r="Y62" s="1"/>
    </row>
    <row r="63" spans="1:25" ht="23" customHeight="1" x14ac:dyDescent="0.15">
      <c r="A63" s="56"/>
      <c r="B63" s="131"/>
      <c r="C63" s="129"/>
      <c r="D63" s="83" t="s">
        <v>92</v>
      </c>
      <c r="E63" s="86">
        <v>1</v>
      </c>
      <c r="F63" s="86">
        <v>1</v>
      </c>
      <c r="G63" s="86">
        <f t="shared" si="0"/>
        <v>1</v>
      </c>
      <c r="H63" s="87"/>
      <c r="I63" s="54"/>
      <c r="J63" s="1"/>
      <c r="K63" s="1"/>
      <c r="L63" s="1"/>
      <c r="M63" s="1"/>
      <c r="N63" s="1"/>
      <c r="O63" s="1"/>
      <c r="P63" s="1"/>
      <c r="Q63" s="1"/>
      <c r="R63" s="1"/>
      <c r="S63" s="1"/>
      <c r="T63" s="1"/>
      <c r="U63" s="1"/>
      <c r="V63" s="1"/>
      <c r="W63" s="1"/>
      <c r="X63" s="1"/>
      <c r="Y63" s="1"/>
    </row>
    <row r="64" spans="1:25" ht="23" customHeight="1" x14ac:dyDescent="0.15">
      <c r="A64" s="56"/>
      <c r="B64" s="131"/>
      <c r="C64" s="127" t="s">
        <v>93</v>
      </c>
      <c r="D64" s="83" t="s">
        <v>94</v>
      </c>
      <c r="E64" s="86">
        <v>1</v>
      </c>
      <c r="F64" s="86">
        <v>1</v>
      </c>
      <c r="G64" s="86">
        <f t="shared" si="0"/>
        <v>1</v>
      </c>
      <c r="H64" s="87"/>
      <c r="I64" s="54"/>
      <c r="J64" s="1"/>
      <c r="K64" s="1"/>
      <c r="L64" s="1"/>
      <c r="M64" s="1"/>
      <c r="N64" s="1"/>
      <c r="O64" s="1"/>
      <c r="P64" s="1"/>
      <c r="Q64" s="1"/>
      <c r="R64" s="1"/>
      <c r="S64" s="1"/>
      <c r="T64" s="1"/>
      <c r="U64" s="1"/>
      <c r="V64" s="1"/>
      <c r="W64" s="1"/>
      <c r="X64" s="1"/>
      <c r="Y64" s="1"/>
    </row>
    <row r="65" spans="1:25" ht="23" customHeight="1" x14ac:dyDescent="0.15">
      <c r="A65" s="56"/>
      <c r="B65" s="131"/>
      <c r="C65" s="129"/>
      <c r="D65" s="83" t="s">
        <v>95</v>
      </c>
      <c r="E65" s="86">
        <v>1</v>
      </c>
      <c r="F65" s="86">
        <v>1</v>
      </c>
      <c r="G65" s="86">
        <f t="shared" si="0"/>
        <v>1</v>
      </c>
      <c r="H65" s="87"/>
      <c r="I65" s="54"/>
      <c r="J65" s="1"/>
      <c r="K65" s="1"/>
      <c r="L65" s="1"/>
      <c r="M65" s="1"/>
      <c r="N65" s="1"/>
      <c r="O65" s="1"/>
      <c r="P65" s="1"/>
      <c r="Q65" s="1"/>
      <c r="R65" s="1"/>
      <c r="S65" s="1"/>
      <c r="T65" s="1"/>
      <c r="U65" s="1"/>
      <c r="V65" s="1"/>
      <c r="W65" s="1"/>
      <c r="X65" s="1"/>
      <c r="Y65" s="1"/>
    </row>
    <row r="66" spans="1:25" ht="23" customHeight="1" x14ac:dyDescent="0.15">
      <c r="A66" s="56"/>
      <c r="B66" s="131"/>
      <c r="C66" s="127" t="s">
        <v>96</v>
      </c>
      <c r="D66" s="83" t="s">
        <v>97</v>
      </c>
      <c r="E66" s="86">
        <v>1</v>
      </c>
      <c r="F66" s="86">
        <v>1</v>
      </c>
      <c r="G66" s="86">
        <f t="shared" si="0"/>
        <v>1</v>
      </c>
      <c r="H66" s="87"/>
      <c r="I66" s="54"/>
      <c r="J66" s="1"/>
      <c r="K66" s="1"/>
      <c r="L66" s="1"/>
      <c r="M66" s="1"/>
      <c r="N66" s="1"/>
      <c r="O66" s="1"/>
      <c r="P66" s="1"/>
      <c r="Q66" s="1"/>
      <c r="R66" s="1"/>
      <c r="S66" s="1"/>
      <c r="T66" s="1"/>
      <c r="U66" s="1"/>
      <c r="V66" s="1"/>
      <c r="W66" s="1"/>
      <c r="X66" s="1"/>
      <c r="Y66" s="1"/>
    </row>
    <row r="67" spans="1:25" ht="23" customHeight="1" x14ac:dyDescent="0.15">
      <c r="A67" s="56"/>
      <c r="B67" s="131"/>
      <c r="C67" s="128"/>
      <c r="D67" s="83" t="s">
        <v>98</v>
      </c>
      <c r="E67" s="86">
        <v>1</v>
      </c>
      <c r="F67" s="86">
        <v>1</v>
      </c>
      <c r="G67" s="86">
        <f t="shared" si="0"/>
        <v>1</v>
      </c>
      <c r="H67" s="87"/>
      <c r="I67" s="54"/>
      <c r="J67" s="1"/>
      <c r="K67" s="1"/>
      <c r="L67" s="1"/>
      <c r="M67" s="1"/>
      <c r="N67" s="1"/>
      <c r="O67" s="1"/>
      <c r="P67" s="1"/>
      <c r="Q67" s="1"/>
      <c r="R67" s="1"/>
      <c r="S67" s="1"/>
      <c r="T67" s="1"/>
      <c r="U67" s="1"/>
      <c r="V67" s="1"/>
      <c r="W67" s="1"/>
      <c r="X67" s="1"/>
      <c r="Y67" s="1"/>
    </row>
    <row r="68" spans="1:25" ht="23" customHeight="1" x14ac:dyDescent="0.15">
      <c r="A68" s="56"/>
      <c r="B68" s="131"/>
      <c r="C68" s="128"/>
      <c r="D68" s="83" t="s">
        <v>99</v>
      </c>
      <c r="E68" s="86">
        <v>1</v>
      </c>
      <c r="F68" s="86">
        <v>1</v>
      </c>
      <c r="G68" s="86">
        <f t="shared" ref="G68:G110" si="1">(E68+F68) - 1</f>
        <v>1</v>
      </c>
      <c r="H68" s="87"/>
      <c r="I68" s="54"/>
      <c r="J68" s="1"/>
      <c r="K68" s="1"/>
      <c r="L68" s="1"/>
      <c r="M68" s="1"/>
      <c r="N68" s="1"/>
      <c r="O68" s="1"/>
      <c r="P68" s="1"/>
      <c r="Q68" s="1"/>
      <c r="R68" s="1"/>
      <c r="S68" s="1"/>
      <c r="T68" s="1"/>
      <c r="U68" s="1"/>
      <c r="V68" s="1"/>
      <c r="W68" s="1"/>
      <c r="X68" s="1"/>
      <c r="Y68" s="1"/>
    </row>
    <row r="69" spans="1:25" ht="23" customHeight="1" x14ac:dyDescent="0.15">
      <c r="A69" s="56"/>
      <c r="B69" s="131"/>
      <c r="C69" s="128"/>
      <c r="D69" s="83" t="s">
        <v>100</v>
      </c>
      <c r="E69" s="86">
        <v>1</v>
      </c>
      <c r="F69" s="86">
        <v>1</v>
      </c>
      <c r="G69" s="86">
        <f t="shared" si="1"/>
        <v>1</v>
      </c>
      <c r="H69" s="87"/>
      <c r="I69" s="54"/>
      <c r="J69" s="1"/>
      <c r="K69" s="1"/>
      <c r="L69" s="1"/>
      <c r="M69" s="1"/>
      <c r="N69" s="1"/>
      <c r="O69" s="1"/>
      <c r="P69" s="1"/>
      <c r="Q69" s="1"/>
      <c r="R69" s="1"/>
      <c r="S69" s="1"/>
      <c r="T69" s="1"/>
      <c r="U69" s="1"/>
      <c r="V69" s="1"/>
      <c r="W69" s="1"/>
      <c r="X69" s="1"/>
      <c r="Y69" s="1"/>
    </row>
    <row r="70" spans="1:25" ht="34" x14ac:dyDescent="0.15">
      <c r="A70" s="56"/>
      <c r="B70" s="132"/>
      <c r="C70" s="129"/>
      <c r="D70" s="83" t="s">
        <v>101</v>
      </c>
      <c r="E70" s="86">
        <v>1</v>
      </c>
      <c r="F70" s="86">
        <v>1</v>
      </c>
      <c r="G70" s="86">
        <f t="shared" si="1"/>
        <v>1</v>
      </c>
      <c r="H70" s="87"/>
      <c r="I70" s="54"/>
      <c r="J70" s="1"/>
      <c r="K70" s="1"/>
      <c r="L70" s="1"/>
      <c r="M70" s="1"/>
      <c r="N70" s="1"/>
      <c r="O70" s="1"/>
      <c r="P70" s="1"/>
      <c r="Q70" s="1"/>
      <c r="R70" s="1"/>
      <c r="S70" s="1"/>
      <c r="T70" s="1"/>
      <c r="U70" s="1"/>
      <c r="V70" s="1"/>
      <c r="W70" s="1"/>
      <c r="X70" s="1"/>
      <c r="Y70" s="1"/>
    </row>
    <row r="71" spans="1:25" ht="23" customHeight="1" x14ac:dyDescent="0.15">
      <c r="A71" s="56"/>
      <c r="B71" s="142" t="s">
        <v>102</v>
      </c>
      <c r="C71" s="127" t="s">
        <v>103</v>
      </c>
      <c r="D71" s="83" t="s">
        <v>104</v>
      </c>
      <c r="E71" s="86">
        <v>1</v>
      </c>
      <c r="F71" s="86">
        <v>1</v>
      </c>
      <c r="G71" s="86">
        <f t="shared" si="1"/>
        <v>1</v>
      </c>
      <c r="H71" s="87"/>
      <c r="I71" s="54"/>
      <c r="J71" s="1"/>
      <c r="K71" s="1"/>
      <c r="L71" s="1"/>
      <c r="M71" s="1"/>
      <c r="N71" s="1"/>
      <c r="O71" s="1"/>
      <c r="P71" s="1"/>
      <c r="Q71" s="1"/>
      <c r="R71" s="1"/>
      <c r="S71" s="1"/>
      <c r="T71" s="1"/>
      <c r="U71" s="1"/>
      <c r="V71" s="1"/>
      <c r="W71" s="1"/>
      <c r="X71" s="1"/>
      <c r="Y71" s="1"/>
    </row>
    <row r="72" spans="1:25" ht="23" customHeight="1" x14ac:dyDescent="0.15">
      <c r="A72" s="56"/>
      <c r="B72" s="143"/>
      <c r="C72" s="128"/>
      <c r="D72" s="83" t="s">
        <v>105</v>
      </c>
      <c r="E72" s="86">
        <v>1</v>
      </c>
      <c r="F72" s="86">
        <v>1</v>
      </c>
      <c r="G72" s="86">
        <f t="shared" si="1"/>
        <v>1</v>
      </c>
      <c r="H72" s="87"/>
      <c r="I72" s="54"/>
      <c r="J72" s="1"/>
      <c r="K72" s="1"/>
      <c r="L72" s="1"/>
      <c r="M72" s="1"/>
      <c r="N72" s="1"/>
      <c r="O72" s="1"/>
      <c r="P72" s="1"/>
      <c r="Q72" s="1"/>
      <c r="R72" s="1"/>
      <c r="S72" s="1"/>
      <c r="T72" s="1"/>
      <c r="U72" s="1"/>
      <c r="V72" s="1"/>
      <c r="W72" s="1"/>
      <c r="X72" s="1"/>
      <c r="Y72" s="1"/>
    </row>
    <row r="73" spans="1:25" ht="23" customHeight="1" x14ac:dyDescent="0.15">
      <c r="A73" s="56"/>
      <c r="B73" s="143"/>
      <c r="C73" s="128"/>
      <c r="D73" s="83" t="s">
        <v>106</v>
      </c>
      <c r="E73" s="86">
        <v>1</v>
      </c>
      <c r="F73" s="86">
        <v>1</v>
      </c>
      <c r="G73" s="86">
        <f t="shared" si="1"/>
        <v>1</v>
      </c>
      <c r="H73" s="87"/>
      <c r="I73" s="54"/>
      <c r="J73" s="1"/>
      <c r="K73" s="1"/>
      <c r="L73" s="1"/>
      <c r="M73" s="1"/>
      <c r="N73" s="1"/>
      <c r="O73" s="1"/>
      <c r="P73" s="1"/>
      <c r="Q73" s="1"/>
      <c r="R73" s="1"/>
      <c r="S73" s="1"/>
      <c r="T73" s="1"/>
      <c r="U73" s="1"/>
      <c r="V73" s="1"/>
      <c r="W73" s="1"/>
      <c r="X73" s="1"/>
      <c r="Y73" s="1"/>
    </row>
    <row r="74" spans="1:25" ht="23" customHeight="1" x14ac:dyDescent="0.15">
      <c r="A74" s="56"/>
      <c r="B74" s="143"/>
      <c r="C74" s="128"/>
      <c r="D74" s="83" t="s">
        <v>107</v>
      </c>
      <c r="E74" s="86">
        <v>1</v>
      </c>
      <c r="F74" s="86">
        <v>1</v>
      </c>
      <c r="G74" s="86">
        <f t="shared" si="1"/>
        <v>1</v>
      </c>
      <c r="H74" s="87"/>
      <c r="I74" s="54"/>
      <c r="J74" s="1"/>
      <c r="K74" s="1"/>
      <c r="L74" s="1"/>
      <c r="M74" s="1"/>
      <c r="N74" s="1"/>
      <c r="O74" s="1"/>
      <c r="P74" s="1"/>
      <c r="Q74" s="1"/>
      <c r="R74" s="1"/>
      <c r="S74" s="1"/>
      <c r="T74" s="1"/>
      <c r="U74" s="1"/>
      <c r="V74" s="1"/>
      <c r="W74" s="1"/>
      <c r="X74" s="1"/>
      <c r="Y74" s="1"/>
    </row>
    <row r="75" spans="1:25" ht="23" customHeight="1" x14ac:dyDescent="0.15">
      <c r="A75" s="56"/>
      <c r="B75" s="143"/>
      <c r="C75" s="129"/>
      <c r="D75" s="83" t="s">
        <v>108</v>
      </c>
      <c r="E75" s="86">
        <v>1</v>
      </c>
      <c r="F75" s="86">
        <v>1</v>
      </c>
      <c r="G75" s="86">
        <f t="shared" si="1"/>
        <v>1</v>
      </c>
      <c r="H75" s="87"/>
      <c r="I75" s="54"/>
      <c r="J75" s="1"/>
      <c r="K75" s="1"/>
      <c r="L75" s="1"/>
      <c r="M75" s="1"/>
      <c r="N75" s="1"/>
      <c r="O75" s="1"/>
      <c r="P75" s="1"/>
      <c r="Q75" s="1"/>
      <c r="R75" s="1"/>
      <c r="S75" s="1"/>
      <c r="T75" s="1"/>
      <c r="U75" s="1"/>
      <c r="V75" s="1"/>
      <c r="W75" s="1"/>
      <c r="X75" s="1"/>
      <c r="Y75" s="1"/>
    </row>
    <row r="76" spans="1:25" ht="23" customHeight="1" x14ac:dyDescent="0.15">
      <c r="A76" s="56"/>
      <c r="B76" s="143"/>
      <c r="C76" s="127" t="s">
        <v>109</v>
      </c>
      <c r="D76" s="83" t="s">
        <v>110</v>
      </c>
      <c r="E76" s="86">
        <v>1</v>
      </c>
      <c r="F76" s="86">
        <v>1</v>
      </c>
      <c r="G76" s="86">
        <f t="shared" si="1"/>
        <v>1</v>
      </c>
      <c r="H76" s="87"/>
      <c r="I76" s="54"/>
      <c r="J76" s="1"/>
      <c r="K76" s="1"/>
      <c r="L76" s="1"/>
      <c r="M76" s="1"/>
      <c r="N76" s="1"/>
      <c r="O76" s="1"/>
      <c r="P76" s="1"/>
      <c r="Q76" s="1"/>
      <c r="R76" s="1"/>
      <c r="S76" s="1"/>
      <c r="T76" s="1"/>
      <c r="U76" s="1"/>
      <c r="V76" s="1"/>
      <c r="W76" s="1"/>
      <c r="X76" s="1"/>
      <c r="Y76" s="1"/>
    </row>
    <row r="77" spans="1:25" ht="23" customHeight="1" x14ac:dyDescent="0.15">
      <c r="A77" s="56"/>
      <c r="B77" s="143"/>
      <c r="C77" s="128"/>
      <c r="D77" s="83" t="s">
        <v>111</v>
      </c>
      <c r="E77" s="86">
        <v>1</v>
      </c>
      <c r="F77" s="86">
        <v>1</v>
      </c>
      <c r="G77" s="86">
        <f t="shared" si="1"/>
        <v>1</v>
      </c>
      <c r="H77" s="87"/>
      <c r="I77" s="54"/>
      <c r="J77" s="1"/>
      <c r="K77" s="1"/>
      <c r="L77" s="1"/>
      <c r="M77" s="1"/>
      <c r="N77" s="1"/>
      <c r="O77" s="1"/>
      <c r="P77" s="1"/>
      <c r="Q77" s="1"/>
      <c r="R77" s="1"/>
      <c r="S77" s="1"/>
      <c r="T77" s="1"/>
      <c r="U77" s="1"/>
      <c r="V77" s="1"/>
      <c r="W77" s="1"/>
      <c r="X77" s="1"/>
      <c r="Y77" s="1"/>
    </row>
    <row r="78" spans="1:25" ht="23" customHeight="1" x14ac:dyDescent="0.15">
      <c r="A78" s="56"/>
      <c r="B78" s="143"/>
      <c r="C78" s="128"/>
      <c r="D78" s="83" t="s">
        <v>112</v>
      </c>
      <c r="E78" s="86">
        <v>1</v>
      </c>
      <c r="F78" s="86">
        <v>1</v>
      </c>
      <c r="G78" s="86">
        <f t="shared" si="1"/>
        <v>1</v>
      </c>
      <c r="H78" s="87"/>
      <c r="I78" s="54"/>
      <c r="J78" s="1"/>
      <c r="K78" s="1"/>
      <c r="L78" s="1"/>
      <c r="M78" s="1"/>
      <c r="N78" s="1"/>
      <c r="O78" s="1"/>
      <c r="P78" s="1"/>
      <c r="Q78" s="1"/>
      <c r="R78" s="1"/>
      <c r="S78" s="1"/>
      <c r="T78" s="1"/>
      <c r="U78" s="1"/>
      <c r="V78" s="1"/>
      <c r="W78" s="1"/>
      <c r="X78" s="1"/>
      <c r="Y78" s="1"/>
    </row>
    <row r="79" spans="1:25" ht="23" customHeight="1" x14ac:dyDescent="0.15">
      <c r="A79" s="56"/>
      <c r="B79" s="143"/>
      <c r="C79" s="128"/>
      <c r="D79" s="83" t="s">
        <v>113</v>
      </c>
      <c r="E79" s="86">
        <v>1</v>
      </c>
      <c r="F79" s="86">
        <v>1</v>
      </c>
      <c r="G79" s="86">
        <f t="shared" si="1"/>
        <v>1</v>
      </c>
      <c r="H79" s="87"/>
      <c r="I79" s="54"/>
      <c r="J79" s="1"/>
      <c r="K79" s="1"/>
      <c r="L79" s="1"/>
      <c r="M79" s="1"/>
      <c r="N79" s="1"/>
      <c r="O79" s="1"/>
      <c r="P79" s="1"/>
      <c r="Q79" s="1"/>
      <c r="R79" s="1"/>
      <c r="S79" s="1"/>
      <c r="T79" s="1"/>
      <c r="U79" s="1"/>
      <c r="V79" s="1"/>
      <c r="W79" s="1"/>
      <c r="X79" s="1"/>
      <c r="Y79" s="1"/>
    </row>
    <row r="80" spans="1:25" ht="23" customHeight="1" x14ac:dyDescent="0.15">
      <c r="A80" s="56"/>
      <c r="B80" s="143"/>
      <c r="C80" s="128"/>
      <c r="D80" s="83" t="s">
        <v>114</v>
      </c>
      <c r="E80" s="86">
        <v>1</v>
      </c>
      <c r="F80" s="86">
        <v>1</v>
      </c>
      <c r="G80" s="86">
        <f t="shared" si="1"/>
        <v>1</v>
      </c>
      <c r="H80" s="87"/>
      <c r="I80" s="54"/>
      <c r="J80" s="1"/>
      <c r="K80" s="1"/>
      <c r="L80" s="1"/>
      <c r="M80" s="1"/>
      <c r="N80" s="1"/>
      <c r="O80" s="1"/>
      <c r="P80" s="1"/>
      <c r="Q80" s="1"/>
      <c r="R80" s="1"/>
      <c r="S80" s="1"/>
      <c r="T80" s="1"/>
      <c r="U80" s="1"/>
      <c r="V80" s="1"/>
      <c r="W80" s="1"/>
      <c r="X80" s="1"/>
      <c r="Y80" s="1"/>
    </row>
    <row r="81" spans="1:25" ht="23" customHeight="1" x14ac:dyDescent="0.15">
      <c r="A81" s="56"/>
      <c r="B81" s="143"/>
      <c r="C81" s="128"/>
      <c r="D81" s="83" t="s">
        <v>115</v>
      </c>
      <c r="E81" s="86">
        <v>1</v>
      </c>
      <c r="F81" s="86">
        <v>1</v>
      </c>
      <c r="G81" s="86">
        <f t="shared" si="1"/>
        <v>1</v>
      </c>
      <c r="H81" s="87"/>
      <c r="I81" s="54"/>
      <c r="J81" s="1"/>
      <c r="K81" s="1"/>
      <c r="L81" s="1"/>
      <c r="M81" s="1"/>
      <c r="N81" s="1"/>
      <c r="O81" s="1"/>
      <c r="P81" s="1"/>
      <c r="Q81" s="1"/>
      <c r="R81" s="1"/>
      <c r="S81" s="1"/>
      <c r="T81" s="1"/>
      <c r="U81" s="1"/>
      <c r="V81" s="1"/>
      <c r="W81" s="1"/>
      <c r="X81" s="1"/>
      <c r="Y81" s="1"/>
    </row>
    <row r="82" spans="1:25" ht="23" customHeight="1" x14ac:dyDescent="0.15">
      <c r="A82" s="56"/>
      <c r="B82" s="143"/>
      <c r="C82" s="128"/>
      <c r="D82" s="83" t="s">
        <v>116</v>
      </c>
      <c r="E82" s="86">
        <v>1</v>
      </c>
      <c r="F82" s="86">
        <v>1</v>
      </c>
      <c r="G82" s="86">
        <f t="shared" si="1"/>
        <v>1</v>
      </c>
      <c r="H82" s="87"/>
      <c r="I82" s="54"/>
      <c r="J82" s="1"/>
      <c r="K82" s="1"/>
      <c r="L82" s="1"/>
      <c r="M82" s="1"/>
      <c r="N82" s="1"/>
      <c r="O82" s="1"/>
      <c r="P82" s="1"/>
      <c r="Q82" s="1"/>
      <c r="R82" s="1"/>
      <c r="S82" s="1"/>
      <c r="T82" s="1"/>
      <c r="U82" s="1"/>
      <c r="V82" s="1"/>
      <c r="W82" s="1"/>
      <c r="X82" s="1"/>
      <c r="Y82" s="1"/>
    </row>
    <row r="83" spans="1:25" ht="23" customHeight="1" x14ac:dyDescent="0.15">
      <c r="A83" s="56"/>
      <c r="B83" s="143"/>
      <c r="C83" s="129"/>
      <c r="D83" s="83" t="s">
        <v>117</v>
      </c>
      <c r="E83" s="86">
        <v>1</v>
      </c>
      <c r="F83" s="86">
        <v>1</v>
      </c>
      <c r="G83" s="86">
        <f t="shared" si="1"/>
        <v>1</v>
      </c>
      <c r="H83" s="87"/>
      <c r="I83" s="54"/>
      <c r="J83" s="1"/>
      <c r="K83" s="1"/>
      <c r="L83" s="1"/>
      <c r="M83" s="1"/>
      <c r="N83" s="1"/>
      <c r="O83" s="1"/>
      <c r="P83" s="1"/>
      <c r="Q83" s="1"/>
      <c r="R83" s="1"/>
      <c r="S83" s="1"/>
      <c r="T83" s="1"/>
      <c r="U83" s="1"/>
      <c r="V83" s="1"/>
      <c r="W83" s="1"/>
      <c r="X83" s="1"/>
      <c r="Y83" s="1"/>
    </row>
    <row r="84" spans="1:25" ht="23" customHeight="1" x14ac:dyDescent="0.15">
      <c r="A84" s="56"/>
      <c r="B84" s="143"/>
      <c r="C84" s="127" t="s">
        <v>118</v>
      </c>
      <c r="D84" s="83" t="s">
        <v>119</v>
      </c>
      <c r="E84" s="86">
        <v>1</v>
      </c>
      <c r="F84" s="86">
        <v>1</v>
      </c>
      <c r="G84" s="86">
        <f t="shared" si="1"/>
        <v>1</v>
      </c>
      <c r="H84" s="87"/>
      <c r="I84" s="54"/>
      <c r="J84" s="1"/>
      <c r="K84" s="1"/>
      <c r="L84" s="1"/>
      <c r="M84" s="1"/>
      <c r="N84" s="1"/>
      <c r="O84" s="1"/>
      <c r="P84" s="1"/>
      <c r="Q84" s="1"/>
      <c r="R84" s="1"/>
      <c r="S84" s="1"/>
      <c r="T84" s="1"/>
      <c r="U84" s="1"/>
      <c r="V84" s="1"/>
      <c r="W84" s="1"/>
      <c r="X84" s="1"/>
      <c r="Y84" s="1"/>
    </row>
    <row r="85" spans="1:25" ht="23" customHeight="1" x14ac:dyDescent="0.15">
      <c r="A85" s="56"/>
      <c r="B85" s="143"/>
      <c r="C85" s="128"/>
      <c r="D85" s="83" t="s">
        <v>120</v>
      </c>
      <c r="E85" s="86">
        <v>1</v>
      </c>
      <c r="F85" s="86">
        <v>1</v>
      </c>
      <c r="G85" s="86">
        <f t="shared" si="1"/>
        <v>1</v>
      </c>
      <c r="H85" s="87"/>
      <c r="I85" s="54"/>
      <c r="J85" s="1"/>
      <c r="K85" s="1"/>
      <c r="L85" s="1"/>
      <c r="M85" s="1"/>
      <c r="N85" s="1"/>
      <c r="O85" s="1"/>
      <c r="P85" s="1"/>
      <c r="Q85" s="1"/>
      <c r="R85" s="1"/>
      <c r="S85" s="1"/>
      <c r="T85" s="1"/>
      <c r="U85" s="1"/>
      <c r="V85" s="1"/>
      <c r="W85" s="1"/>
      <c r="X85" s="1"/>
      <c r="Y85" s="1"/>
    </row>
    <row r="86" spans="1:25" ht="23" customHeight="1" x14ac:dyDescent="0.15">
      <c r="A86" s="56"/>
      <c r="B86" s="143"/>
      <c r="C86" s="128"/>
      <c r="D86" s="83" t="s">
        <v>121</v>
      </c>
      <c r="E86" s="86">
        <v>1</v>
      </c>
      <c r="F86" s="86">
        <v>1</v>
      </c>
      <c r="G86" s="86">
        <f t="shared" si="1"/>
        <v>1</v>
      </c>
      <c r="H86" s="87"/>
      <c r="I86" s="54"/>
      <c r="J86" s="1"/>
      <c r="K86" s="1"/>
      <c r="L86" s="1"/>
      <c r="M86" s="1"/>
      <c r="N86" s="1"/>
      <c r="O86" s="1"/>
      <c r="P86" s="1"/>
      <c r="Q86" s="1"/>
      <c r="R86" s="1"/>
      <c r="S86" s="1"/>
      <c r="T86" s="1"/>
      <c r="U86" s="1"/>
      <c r="V86" s="1"/>
      <c r="W86" s="1"/>
      <c r="X86" s="1"/>
      <c r="Y86" s="1"/>
    </row>
    <row r="87" spans="1:25" ht="23" customHeight="1" x14ac:dyDescent="0.15">
      <c r="A87" s="56"/>
      <c r="B87" s="143"/>
      <c r="C87" s="128"/>
      <c r="D87" s="83" t="s">
        <v>122</v>
      </c>
      <c r="E87" s="86">
        <v>1</v>
      </c>
      <c r="F87" s="86">
        <v>1</v>
      </c>
      <c r="G87" s="86">
        <f t="shared" si="1"/>
        <v>1</v>
      </c>
      <c r="H87" s="87"/>
      <c r="I87" s="54"/>
      <c r="J87" s="1"/>
      <c r="K87" s="1"/>
      <c r="L87" s="1"/>
      <c r="M87" s="1"/>
      <c r="N87" s="1"/>
      <c r="O87" s="1"/>
      <c r="P87" s="1"/>
      <c r="Q87" s="1"/>
      <c r="R87" s="1"/>
      <c r="S87" s="1"/>
      <c r="T87" s="1"/>
      <c r="U87" s="1"/>
      <c r="V87" s="1"/>
      <c r="W87" s="1"/>
      <c r="X87" s="1"/>
      <c r="Y87" s="1"/>
    </row>
    <row r="88" spans="1:25" ht="23" customHeight="1" x14ac:dyDescent="0.15">
      <c r="A88" s="56"/>
      <c r="B88" s="144"/>
      <c r="C88" s="129"/>
      <c r="D88" s="83" t="s">
        <v>123</v>
      </c>
      <c r="E88" s="86">
        <v>1</v>
      </c>
      <c r="F88" s="86">
        <v>1</v>
      </c>
      <c r="G88" s="86">
        <f t="shared" si="1"/>
        <v>1</v>
      </c>
      <c r="H88" s="87"/>
      <c r="I88" s="54"/>
      <c r="J88" s="1"/>
      <c r="K88" s="1"/>
      <c r="L88" s="1"/>
      <c r="M88" s="1"/>
      <c r="N88" s="1"/>
      <c r="O88" s="1"/>
      <c r="P88" s="1"/>
      <c r="Q88" s="1"/>
      <c r="R88" s="1"/>
      <c r="S88" s="1"/>
      <c r="T88" s="1"/>
      <c r="U88" s="1"/>
      <c r="V88" s="1"/>
      <c r="W88" s="1"/>
      <c r="X88" s="1"/>
      <c r="Y88" s="1"/>
    </row>
    <row r="89" spans="1:25" ht="42" x14ac:dyDescent="0.15">
      <c r="A89" s="56"/>
      <c r="B89" s="133" t="s">
        <v>124</v>
      </c>
      <c r="C89" s="81" t="s">
        <v>125</v>
      </c>
      <c r="D89" s="83" t="s">
        <v>126</v>
      </c>
      <c r="E89" s="86">
        <v>1</v>
      </c>
      <c r="F89" s="86">
        <v>1</v>
      </c>
      <c r="G89" s="86">
        <f t="shared" si="1"/>
        <v>1</v>
      </c>
      <c r="H89" s="87"/>
      <c r="I89" s="54"/>
      <c r="J89" s="1"/>
      <c r="K89" s="1"/>
      <c r="L89" s="1"/>
      <c r="M89" s="1"/>
      <c r="N89" s="1"/>
      <c r="O89" s="1"/>
      <c r="P89" s="1"/>
      <c r="Q89" s="1"/>
      <c r="R89" s="1"/>
      <c r="S89" s="1"/>
      <c r="T89" s="1"/>
      <c r="U89" s="1"/>
      <c r="V89" s="1"/>
      <c r="W89" s="1"/>
      <c r="X89" s="1"/>
      <c r="Y89" s="1"/>
    </row>
    <row r="90" spans="1:25" ht="23" customHeight="1" x14ac:dyDescent="0.15">
      <c r="A90" s="56"/>
      <c r="B90" s="134"/>
      <c r="C90" s="127" t="s">
        <v>127</v>
      </c>
      <c r="D90" s="83" t="s">
        <v>128</v>
      </c>
      <c r="E90" s="86">
        <v>1</v>
      </c>
      <c r="F90" s="86">
        <v>1</v>
      </c>
      <c r="G90" s="86">
        <f t="shared" si="1"/>
        <v>1</v>
      </c>
      <c r="H90" s="87"/>
      <c r="I90" s="54"/>
      <c r="J90" s="1"/>
      <c r="K90" s="1"/>
      <c r="L90" s="1"/>
      <c r="M90" s="1"/>
      <c r="N90" s="1"/>
      <c r="O90" s="1"/>
      <c r="P90" s="1"/>
      <c r="Q90" s="1"/>
      <c r="R90" s="1"/>
      <c r="S90" s="1"/>
      <c r="T90" s="1"/>
      <c r="U90" s="1"/>
      <c r="V90" s="1"/>
      <c r="W90" s="1"/>
      <c r="X90" s="1"/>
      <c r="Y90" s="1"/>
    </row>
    <row r="91" spans="1:25" ht="23" customHeight="1" x14ac:dyDescent="0.15">
      <c r="A91" s="56"/>
      <c r="B91" s="134"/>
      <c r="C91" s="128"/>
      <c r="D91" s="83" t="s">
        <v>129</v>
      </c>
      <c r="E91" s="86">
        <v>1</v>
      </c>
      <c r="F91" s="86">
        <v>1</v>
      </c>
      <c r="G91" s="86">
        <f t="shared" si="1"/>
        <v>1</v>
      </c>
      <c r="H91" s="87"/>
      <c r="I91" s="54"/>
      <c r="J91" s="1"/>
      <c r="K91" s="1"/>
      <c r="L91" s="1"/>
      <c r="M91" s="1"/>
      <c r="N91" s="1"/>
      <c r="O91" s="1"/>
      <c r="P91" s="1"/>
      <c r="Q91" s="1"/>
      <c r="R91" s="1"/>
      <c r="S91" s="1"/>
      <c r="T91" s="1"/>
      <c r="U91" s="1"/>
      <c r="V91" s="1"/>
      <c r="W91" s="1"/>
      <c r="X91" s="1"/>
      <c r="Y91" s="1"/>
    </row>
    <row r="92" spans="1:25" ht="23" customHeight="1" x14ac:dyDescent="0.15">
      <c r="A92" s="56"/>
      <c r="B92" s="134"/>
      <c r="C92" s="128"/>
      <c r="D92" s="83" t="s">
        <v>130</v>
      </c>
      <c r="E92" s="86">
        <v>1</v>
      </c>
      <c r="F92" s="86">
        <v>1</v>
      </c>
      <c r="G92" s="86">
        <f t="shared" si="1"/>
        <v>1</v>
      </c>
      <c r="H92" s="87"/>
      <c r="I92" s="54"/>
      <c r="J92" s="1"/>
      <c r="K92" s="1"/>
      <c r="L92" s="1"/>
      <c r="M92" s="1"/>
      <c r="N92" s="1"/>
      <c r="O92" s="1"/>
      <c r="P92" s="1"/>
      <c r="Q92" s="1"/>
      <c r="R92" s="1"/>
      <c r="S92" s="1"/>
      <c r="T92" s="1"/>
      <c r="U92" s="1"/>
      <c r="V92" s="1"/>
      <c r="W92" s="1"/>
      <c r="X92" s="1"/>
      <c r="Y92" s="1"/>
    </row>
    <row r="93" spans="1:25" ht="23" customHeight="1" x14ac:dyDescent="0.15">
      <c r="A93" s="56"/>
      <c r="B93" s="134"/>
      <c r="C93" s="128"/>
      <c r="D93" s="83" t="s">
        <v>131</v>
      </c>
      <c r="E93" s="86">
        <v>1</v>
      </c>
      <c r="F93" s="86">
        <v>1</v>
      </c>
      <c r="G93" s="86">
        <f t="shared" si="1"/>
        <v>1</v>
      </c>
      <c r="H93" s="87"/>
      <c r="I93" s="54"/>
      <c r="J93" s="1"/>
      <c r="K93" s="1"/>
      <c r="L93" s="1"/>
      <c r="M93" s="1"/>
      <c r="N93" s="1"/>
      <c r="O93" s="1"/>
      <c r="P93" s="1"/>
      <c r="Q93" s="1"/>
      <c r="R93" s="1"/>
      <c r="S93" s="1"/>
      <c r="T93" s="1"/>
      <c r="U93" s="1"/>
      <c r="V93" s="1"/>
      <c r="W93" s="1"/>
      <c r="X93" s="1"/>
      <c r="Y93" s="1"/>
    </row>
    <row r="94" spans="1:25" ht="23" customHeight="1" x14ac:dyDescent="0.15">
      <c r="A94" s="56"/>
      <c r="B94" s="134"/>
      <c r="C94" s="129"/>
      <c r="D94" s="83" t="s">
        <v>132</v>
      </c>
      <c r="E94" s="86">
        <v>1</v>
      </c>
      <c r="F94" s="86">
        <v>1</v>
      </c>
      <c r="G94" s="86">
        <f t="shared" si="1"/>
        <v>1</v>
      </c>
      <c r="H94" s="87"/>
      <c r="I94" s="54"/>
      <c r="J94" s="1"/>
      <c r="K94" s="1"/>
      <c r="L94" s="1"/>
      <c r="M94" s="1"/>
      <c r="N94" s="1"/>
      <c r="O94" s="1"/>
      <c r="P94" s="1"/>
      <c r="Q94" s="1"/>
      <c r="R94" s="1"/>
      <c r="S94" s="1"/>
      <c r="T94" s="1"/>
      <c r="U94" s="1"/>
      <c r="V94" s="1"/>
      <c r="W94" s="1"/>
      <c r="X94" s="1"/>
      <c r="Y94" s="1"/>
    </row>
    <row r="95" spans="1:25" ht="23" customHeight="1" x14ac:dyDescent="0.15">
      <c r="A95" s="56"/>
      <c r="B95" s="134"/>
      <c r="C95" s="127" t="s">
        <v>133</v>
      </c>
      <c r="D95" s="83" t="s">
        <v>134</v>
      </c>
      <c r="E95" s="86">
        <v>1</v>
      </c>
      <c r="F95" s="86">
        <v>1</v>
      </c>
      <c r="G95" s="86">
        <f t="shared" si="1"/>
        <v>1</v>
      </c>
      <c r="H95" s="87"/>
      <c r="I95" s="54"/>
      <c r="J95" s="1"/>
      <c r="K95" s="1"/>
      <c r="L95" s="1"/>
      <c r="M95" s="1"/>
      <c r="N95" s="1"/>
      <c r="O95" s="1"/>
      <c r="P95" s="1"/>
      <c r="Q95" s="1"/>
      <c r="R95" s="1"/>
      <c r="S95" s="1"/>
      <c r="T95" s="1"/>
      <c r="U95" s="1"/>
      <c r="V95" s="1"/>
      <c r="W95" s="1"/>
      <c r="X95" s="1"/>
      <c r="Y95" s="1"/>
    </row>
    <row r="96" spans="1:25" ht="23" customHeight="1" x14ac:dyDescent="0.15">
      <c r="A96" s="56"/>
      <c r="B96" s="134"/>
      <c r="C96" s="128"/>
      <c r="D96" s="83" t="s">
        <v>135</v>
      </c>
      <c r="E96" s="86">
        <v>1</v>
      </c>
      <c r="F96" s="86">
        <v>1</v>
      </c>
      <c r="G96" s="86">
        <f t="shared" si="1"/>
        <v>1</v>
      </c>
      <c r="H96" s="87"/>
      <c r="I96" s="54"/>
      <c r="J96" s="1"/>
      <c r="K96" s="1"/>
      <c r="L96" s="1"/>
      <c r="M96" s="1"/>
      <c r="N96" s="1"/>
      <c r="O96" s="1"/>
      <c r="P96" s="1"/>
      <c r="Q96" s="1"/>
      <c r="R96" s="1"/>
      <c r="S96" s="1"/>
      <c r="T96" s="1"/>
      <c r="U96" s="1"/>
      <c r="V96" s="1"/>
      <c r="W96" s="1"/>
      <c r="X96" s="1"/>
      <c r="Y96" s="1"/>
    </row>
    <row r="97" spans="1:25" ht="23" customHeight="1" x14ac:dyDescent="0.15">
      <c r="A97" s="56"/>
      <c r="B97" s="134"/>
      <c r="C97" s="128"/>
      <c r="D97" s="83" t="s">
        <v>136</v>
      </c>
      <c r="E97" s="86">
        <v>1</v>
      </c>
      <c r="F97" s="86">
        <v>1</v>
      </c>
      <c r="G97" s="86">
        <f t="shared" si="1"/>
        <v>1</v>
      </c>
      <c r="H97" s="87"/>
      <c r="I97" s="54"/>
      <c r="J97" s="1"/>
      <c r="K97" s="1"/>
      <c r="L97" s="1"/>
      <c r="M97" s="1"/>
      <c r="N97" s="1"/>
      <c r="O97" s="1"/>
      <c r="P97" s="1"/>
      <c r="Q97" s="1"/>
      <c r="R97" s="1"/>
      <c r="S97" s="1"/>
      <c r="T97" s="1"/>
      <c r="U97" s="1"/>
      <c r="V97" s="1"/>
      <c r="W97" s="1"/>
      <c r="X97" s="1"/>
      <c r="Y97" s="1"/>
    </row>
    <row r="98" spans="1:25" ht="23" customHeight="1" x14ac:dyDescent="0.15">
      <c r="A98" s="56"/>
      <c r="B98" s="134"/>
      <c r="C98" s="128"/>
      <c r="D98" s="83" t="s">
        <v>137</v>
      </c>
      <c r="E98" s="86">
        <v>1</v>
      </c>
      <c r="F98" s="86">
        <v>1</v>
      </c>
      <c r="G98" s="86">
        <f t="shared" si="1"/>
        <v>1</v>
      </c>
      <c r="H98" s="87"/>
      <c r="I98" s="54"/>
      <c r="J98" s="1"/>
      <c r="K98" s="1"/>
      <c r="L98" s="1"/>
      <c r="M98" s="1"/>
      <c r="N98" s="1"/>
      <c r="O98" s="1"/>
      <c r="P98" s="1"/>
      <c r="Q98" s="1"/>
      <c r="R98" s="1"/>
      <c r="S98" s="1"/>
      <c r="T98" s="1"/>
      <c r="U98" s="1"/>
      <c r="V98" s="1"/>
      <c r="W98" s="1"/>
      <c r="X98" s="1"/>
      <c r="Y98" s="1"/>
    </row>
    <row r="99" spans="1:25" ht="34" x14ac:dyDescent="0.15">
      <c r="A99" s="56"/>
      <c r="B99" s="134"/>
      <c r="C99" s="129"/>
      <c r="D99" s="83" t="s">
        <v>138</v>
      </c>
      <c r="E99" s="86">
        <v>1</v>
      </c>
      <c r="F99" s="86">
        <v>1</v>
      </c>
      <c r="G99" s="86">
        <f t="shared" si="1"/>
        <v>1</v>
      </c>
      <c r="H99" s="87"/>
      <c r="I99" s="54"/>
      <c r="J99" s="1"/>
      <c r="K99" s="1"/>
      <c r="L99" s="1"/>
      <c r="M99" s="1"/>
      <c r="N99" s="1"/>
      <c r="O99" s="1"/>
      <c r="P99" s="1"/>
      <c r="Q99" s="1"/>
      <c r="R99" s="1"/>
      <c r="S99" s="1"/>
      <c r="T99" s="1"/>
      <c r="U99" s="1"/>
      <c r="V99" s="1"/>
      <c r="W99" s="1"/>
      <c r="X99" s="1"/>
      <c r="Y99" s="1"/>
    </row>
    <row r="100" spans="1:25" ht="23" customHeight="1" x14ac:dyDescent="0.15">
      <c r="A100" s="56"/>
      <c r="B100" s="134"/>
      <c r="C100" s="127" t="s">
        <v>139</v>
      </c>
      <c r="D100" s="83" t="s">
        <v>140</v>
      </c>
      <c r="E100" s="86">
        <v>1</v>
      </c>
      <c r="F100" s="86">
        <v>1</v>
      </c>
      <c r="G100" s="86">
        <f t="shared" si="1"/>
        <v>1</v>
      </c>
      <c r="H100" s="87"/>
      <c r="I100" s="54"/>
      <c r="J100" s="1"/>
      <c r="K100" s="1"/>
      <c r="L100" s="1"/>
      <c r="M100" s="1"/>
      <c r="N100" s="1"/>
      <c r="O100" s="1"/>
      <c r="P100" s="1"/>
      <c r="Q100" s="1"/>
      <c r="R100" s="1"/>
      <c r="S100" s="1"/>
      <c r="T100" s="1"/>
      <c r="U100" s="1"/>
      <c r="V100" s="1"/>
      <c r="W100" s="1"/>
      <c r="X100" s="1"/>
      <c r="Y100" s="1"/>
    </row>
    <row r="101" spans="1:25" ht="23" customHeight="1" x14ac:dyDescent="0.15">
      <c r="A101" s="56"/>
      <c r="B101" s="134"/>
      <c r="C101" s="128"/>
      <c r="D101" s="83" t="s">
        <v>141</v>
      </c>
      <c r="E101" s="86">
        <v>1</v>
      </c>
      <c r="F101" s="86">
        <v>1</v>
      </c>
      <c r="G101" s="86">
        <f t="shared" si="1"/>
        <v>1</v>
      </c>
      <c r="H101" s="87"/>
      <c r="I101" s="54"/>
      <c r="J101" s="1"/>
      <c r="K101" s="1"/>
      <c r="L101" s="1"/>
      <c r="M101" s="1"/>
      <c r="N101" s="1"/>
      <c r="O101" s="1"/>
      <c r="P101" s="1"/>
      <c r="Q101" s="1"/>
      <c r="R101" s="1"/>
      <c r="S101" s="1"/>
      <c r="T101" s="1"/>
      <c r="U101" s="1"/>
      <c r="V101" s="1"/>
      <c r="W101" s="1"/>
      <c r="X101" s="1"/>
      <c r="Y101" s="1"/>
    </row>
    <row r="102" spans="1:25" ht="23" customHeight="1" x14ac:dyDescent="0.15">
      <c r="A102" s="56"/>
      <c r="B102" s="134"/>
      <c r="C102" s="129"/>
      <c r="D102" s="83" t="s">
        <v>142</v>
      </c>
      <c r="E102" s="86">
        <v>1</v>
      </c>
      <c r="F102" s="86">
        <v>1</v>
      </c>
      <c r="G102" s="86">
        <f t="shared" si="1"/>
        <v>1</v>
      </c>
      <c r="H102" s="87"/>
      <c r="I102" s="54"/>
      <c r="J102" s="1"/>
      <c r="K102" s="1"/>
      <c r="L102" s="1"/>
      <c r="M102" s="1"/>
      <c r="N102" s="1"/>
      <c r="O102" s="1"/>
      <c r="P102" s="1"/>
      <c r="Q102" s="1"/>
      <c r="R102" s="1"/>
      <c r="S102" s="1"/>
      <c r="T102" s="1"/>
      <c r="U102" s="1"/>
      <c r="V102" s="1"/>
      <c r="W102" s="1"/>
      <c r="X102" s="1"/>
      <c r="Y102" s="1"/>
    </row>
    <row r="103" spans="1:25" ht="23" customHeight="1" x14ac:dyDescent="0.15">
      <c r="A103" s="56"/>
      <c r="B103" s="134"/>
      <c r="C103" s="127" t="s">
        <v>143</v>
      </c>
      <c r="D103" s="83" t="s">
        <v>144</v>
      </c>
      <c r="E103" s="86">
        <v>1</v>
      </c>
      <c r="F103" s="86">
        <v>1</v>
      </c>
      <c r="G103" s="86">
        <f t="shared" si="1"/>
        <v>1</v>
      </c>
      <c r="H103" s="87"/>
      <c r="I103" s="54"/>
      <c r="J103" s="1"/>
      <c r="K103" s="1"/>
      <c r="L103" s="1"/>
      <c r="M103" s="1"/>
      <c r="N103" s="1"/>
      <c r="O103" s="1"/>
      <c r="P103" s="1"/>
      <c r="Q103" s="1"/>
      <c r="R103" s="1"/>
      <c r="S103" s="1"/>
      <c r="T103" s="1"/>
      <c r="U103" s="1"/>
      <c r="V103" s="1"/>
      <c r="W103" s="1"/>
      <c r="X103" s="1"/>
      <c r="Y103" s="1"/>
    </row>
    <row r="104" spans="1:25" ht="23" customHeight="1" x14ac:dyDescent="0.15">
      <c r="A104" s="56"/>
      <c r="B104" s="135"/>
      <c r="C104" s="129"/>
      <c r="D104" s="83" t="s">
        <v>145</v>
      </c>
      <c r="E104" s="86">
        <v>1</v>
      </c>
      <c r="F104" s="86">
        <v>1</v>
      </c>
      <c r="G104" s="86">
        <f t="shared" si="1"/>
        <v>1</v>
      </c>
      <c r="H104" s="87"/>
      <c r="I104" s="54"/>
      <c r="J104" s="1"/>
      <c r="K104" s="1"/>
      <c r="L104" s="1"/>
      <c r="M104" s="1"/>
      <c r="N104" s="1"/>
      <c r="O104" s="1"/>
      <c r="P104" s="1"/>
      <c r="Q104" s="1"/>
      <c r="R104" s="1"/>
      <c r="S104" s="1"/>
      <c r="T104" s="1"/>
      <c r="U104" s="1"/>
      <c r="V104" s="1"/>
      <c r="W104" s="1"/>
      <c r="X104" s="1"/>
      <c r="Y104" s="1"/>
    </row>
    <row r="105" spans="1:25" ht="56" x14ac:dyDescent="0.15">
      <c r="A105" s="56"/>
      <c r="B105" s="136" t="s">
        <v>146</v>
      </c>
      <c r="C105" s="81" t="s">
        <v>147</v>
      </c>
      <c r="D105" s="83" t="s">
        <v>148</v>
      </c>
      <c r="E105" s="86">
        <v>1</v>
      </c>
      <c r="F105" s="86">
        <v>1</v>
      </c>
      <c r="G105" s="86">
        <f t="shared" si="1"/>
        <v>1</v>
      </c>
      <c r="H105" s="87"/>
      <c r="I105" s="54"/>
      <c r="J105" s="1"/>
      <c r="K105" s="1"/>
      <c r="L105" s="1"/>
      <c r="M105" s="1"/>
      <c r="N105" s="1"/>
      <c r="O105" s="1"/>
      <c r="P105" s="1"/>
      <c r="Q105" s="1"/>
      <c r="R105" s="1"/>
      <c r="S105" s="1"/>
      <c r="T105" s="1"/>
      <c r="U105" s="1"/>
      <c r="V105" s="1"/>
      <c r="W105" s="1"/>
      <c r="X105" s="1"/>
      <c r="Y105" s="1"/>
    </row>
    <row r="106" spans="1:25" ht="23" customHeight="1" x14ac:dyDescent="0.15">
      <c r="A106" s="56"/>
      <c r="B106" s="137"/>
      <c r="C106" s="127" t="s">
        <v>149</v>
      </c>
      <c r="D106" s="83" t="s">
        <v>150</v>
      </c>
      <c r="E106" s="86">
        <v>1</v>
      </c>
      <c r="F106" s="86">
        <v>1</v>
      </c>
      <c r="G106" s="86">
        <f t="shared" si="1"/>
        <v>1</v>
      </c>
      <c r="H106" s="87"/>
      <c r="I106" s="54"/>
      <c r="J106" s="1"/>
      <c r="K106" s="1"/>
      <c r="L106" s="1"/>
      <c r="M106" s="1"/>
      <c r="N106" s="1"/>
      <c r="O106" s="1"/>
      <c r="P106" s="1"/>
      <c r="Q106" s="1"/>
      <c r="R106" s="1"/>
      <c r="S106" s="1"/>
      <c r="T106" s="1"/>
      <c r="U106" s="1"/>
      <c r="V106" s="1"/>
      <c r="W106" s="1"/>
      <c r="X106" s="1"/>
      <c r="Y106" s="1"/>
    </row>
    <row r="107" spans="1:25" ht="23" customHeight="1" x14ac:dyDescent="0.15">
      <c r="A107" s="56"/>
      <c r="B107" s="137"/>
      <c r="C107" s="129"/>
      <c r="D107" s="83" t="s">
        <v>151</v>
      </c>
      <c r="E107" s="86">
        <v>1</v>
      </c>
      <c r="F107" s="86">
        <v>1</v>
      </c>
      <c r="G107" s="86">
        <f t="shared" si="1"/>
        <v>1</v>
      </c>
      <c r="H107" s="87"/>
      <c r="I107" s="54"/>
      <c r="J107" s="1"/>
      <c r="K107" s="1"/>
      <c r="L107" s="1"/>
      <c r="M107" s="1"/>
      <c r="N107" s="1"/>
      <c r="O107" s="1"/>
      <c r="P107" s="1"/>
      <c r="Q107" s="1"/>
      <c r="R107" s="1"/>
      <c r="S107" s="1"/>
      <c r="T107" s="1"/>
      <c r="U107" s="1"/>
      <c r="V107" s="1"/>
      <c r="W107" s="1"/>
      <c r="X107" s="1"/>
      <c r="Y107" s="1"/>
    </row>
    <row r="108" spans="1:25" ht="23" customHeight="1" x14ac:dyDescent="0.15">
      <c r="A108" s="56"/>
      <c r="B108" s="137"/>
      <c r="C108" s="127" t="s">
        <v>152</v>
      </c>
      <c r="D108" s="83" t="s">
        <v>153</v>
      </c>
      <c r="E108" s="86">
        <v>1</v>
      </c>
      <c r="F108" s="86">
        <v>1</v>
      </c>
      <c r="G108" s="86">
        <f t="shared" si="1"/>
        <v>1</v>
      </c>
      <c r="H108" s="87"/>
      <c r="I108" s="54"/>
      <c r="J108" s="1"/>
      <c r="K108" s="1"/>
      <c r="L108" s="1"/>
      <c r="M108" s="1"/>
      <c r="N108" s="1"/>
      <c r="O108" s="1"/>
      <c r="P108" s="1"/>
      <c r="Q108" s="1"/>
      <c r="R108" s="1"/>
      <c r="S108" s="1"/>
      <c r="T108" s="1"/>
      <c r="U108" s="1"/>
      <c r="V108" s="1"/>
      <c r="W108" s="1"/>
      <c r="X108" s="1"/>
      <c r="Y108" s="1"/>
    </row>
    <row r="109" spans="1:25" ht="23" customHeight="1" x14ac:dyDescent="0.15">
      <c r="A109" s="56"/>
      <c r="B109" s="137"/>
      <c r="C109" s="128"/>
      <c r="D109" s="83" t="s">
        <v>154</v>
      </c>
      <c r="E109" s="86">
        <v>1</v>
      </c>
      <c r="F109" s="86">
        <v>1</v>
      </c>
      <c r="G109" s="86">
        <f t="shared" si="1"/>
        <v>1</v>
      </c>
      <c r="H109" s="87"/>
      <c r="I109" s="54"/>
      <c r="J109" s="1"/>
      <c r="K109" s="1"/>
      <c r="L109" s="1"/>
      <c r="M109" s="1"/>
      <c r="N109" s="1"/>
      <c r="O109" s="1"/>
      <c r="P109" s="1"/>
      <c r="Q109" s="1"/>
      <c r="R109" s="1"/>
      <c r="S109" s="1"/>
      <c r="T109" s="1"/>
      <c r="U109" s="1"/>
      <c r="V109" s="1"/>
      <c r="W109" s="1"/>
      <c r="X109" s="1"/>
      <c r="Y109" s="1"/>
    </row>
    <row r="110" spans="1:25" ht="23" customHeight="1" x14ac:dyDescent="0.15">
      <c r="A110" s="56"/>
      <c r="B110" s="138"/>
      <c r="C110" s="129"/>
      <c r="D110" s="83" t="s">
        <v>155</v>
      </c>
      <c r="E110" s="86">
        <v>1</v>
      </c>
      <c r="F110" s="86">
        <v>1</v>
      </c>
      <c r="G110" s="86">
        <f t="shared" si="1"/>
        <v>1</v>
      </c>
      <c r="H110" s="87"/>
      <c r="I110" s="54"/>
      <c r="J110" s="1"/>
      <c r="K110" s="1"/>
      <c r="L110" s="1"/>
      <c r="M110" s="1"/>
      <c r="N110" s="1"/>
      <c r="O110" s="1"/>
      <c r="P110" s="1"/>
      <c r="Q110" s="1"/>
      <c r="R110" s="1"/>
      <c r="S110" s="1"/>
      <c r="T110" s="1"/>
      <c r="U110" s="1"/>
      <c r="V110" s="1"/>
      <c r="W110" s="1"/>
      <c r="X110" s="1"/>
      <c r="Y110" s="1"/>
    </row>
    <row r="111" spans="1:25" ht="23" customHeight="1" x14ac:dyDescent="0.2">
      <c r="A111" s="57"/>
      <c r="B111" s="78"/>
      <c r="C111" s="80"/>
      <c r="D111" s="82"/>
      <c r="E111" s="80"/>
      <c r="F111" s="80"/>
      <c r="G111" s="80"/>
      <c r="H111" s="85"/>
      <c r="I111" s="58"/>
    </row>
  </sheetData>
  <mergeCells count="26">
    <mergeCell ref="B3:B31"/>
    <mergeCell ref="C76:C83"/>
    <mergeCell ref="C71:C75"/>
    <mergeCell ref="C52:C63"/>
    <mergeCell ref="B71:B88"/>
    <mergeCell ref="C84:C88"/>
    <mergeCell ref="C66:C70"/>
    <mergeCell ref="C24:C26"/>
    <mergeCell ref="C27:C31"/>
    <mergeCell ref="C64:C65"/>
    <mergeCell ref="C39:C43"/>
    <mergeCell ref="C44:C51"/>
    <mergeCell ref="C18:C23"/>
    <mergeCell ref="C9:C13"/>
    <mergeCell ref="C14:C17"/>
    <mergeCell ref="C3:C8"/>
    <mergeCell ref="C95:C99"/>
    <mergeCell ref="C100:C102"/>
    <mergeCell ref="C106:C107"/>
    <mergeCell ref="C108:C110"/>
    <mergeCell ref="B32:B70"/>
    <mergeCell ref="B89:B104"/>
    <mergeCell ref="B105:B110"/>
    <mergeCell ref="C90:C94"/>
    <mergeCell ref="C103:C104"/>
    <mergeCell ref="C32:C38"/>
  </mergeCells>
  <dataValidations count="1">
    <dataValidation type="list" allowBlank="1" sqref="E3:F110" xr:uid="{00000000-0002-0000-0300-000000000000}">
      <formula1>"1,2,3"</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A7925-B7F0-3144-9717-F1CBDA4D57F0}">
  <sheetPr>
    <tabColor theme="8" tint="0.39997558519241921"/>
  </sheetPr>
  <dimension ref="A1:R30"/>
  <sheetViews>
    <sheetView zoomScaleNormal="100" workbookViewId="0"/>
  </sheetViews>
  <sheetFormatPr baseColWidth="10" defaultColWidth="14.83203125" defaultRowHeight="22" customHeight="1" x14ac:dyDescent="0.15"/>
  <cols>
    <col min="1" max="1" width="4.33203125" style="7" customWidth="1"/>
    <col min="2" max="2" width="9.5" style="25" bestFit="1" customWidth="1"/>
    <col min="3" max="3" width="53.6640625" style="7" bestFit="1" customWidth="1"/>
    <col min="4" max="18" width="4.33203125" style="7" customWidth="1"/>
    <col min="19" max="16384" width="14.83203125" style="7"/>
  </cols>
  <sheetData>
    <row r="1" spans="1:18" ht="22" customHeight="1" x14ac:dyDescent="0.15">
      <c r="A1" s="15"/>
      <c r="B1" s="22"/>
      <c r="C1" s="15"/>
      <c r="D1" s="15"/>
      <c r="E1" s="15"/>
      <c r="F1" s="15"/>
      <c r="G1" s="15"/>
      <c r="H1" s="15"/>
      <c r="I1" s="15"/>
      <c r="J1" s="15"/>
      <c r="K1" s="15"/>
      <c r="L1" s="15"/>
      <c r="M1" s="15"/>
      <c r="N1" s="15"/>
      <c r="O1" s="15"/>
      <c r="P1" s="15"/>
      <c r="Q1" s="15"/>
      <c r="R1" s="17"/>
    </row>
    <row r="2" spans="1:18" s="8" customFormat="1" ht="22" customHeight="1" x14ac:dyDescent="0.2">
      <c r="A2" s="14"/>
      <c r="B2" s="23"/>
      <c r="C2" s="88" t="s">
        <v>13</v>
      </c>
      <c r="D2" s="18"/>
      <c r="E2" s="19">
        <v>1</v>
      </c>
      <c r="F2" s="20">
        <v>2</v>
      </c>
      <c r="G2" s="21">
        <v>3</v>
      </c>
      <c r="H2" s="18"/>
      <c r="I2" s="19">
        <v>1</v>
      </c>
      <c r="J2" s="20">
        <v>2</v>
      </c>
      <c r="K2" s="21">
        <v>3</v>
      </c>
      <c r="L2" s="18"/>
      <c r="M2" s="19">
        <v>1</v>
      </c>
      <c r="N2" s="20">
        <v>2</v>
      </c>
      <c r="O2" s="20">
        <v>3</v>
      </c>
      <c r="P2" s="20">
        <v>4</v>
      </c>
      <c r="Q2" s="21">
        <v>5</v>
      </c>
      <c r="R2" s="9"/>
    </row>
    <row r="3" spans="1:18" ht="22" customHeight="1" x14ac:dyDescent="0.15">
      <c r="A3" s="9"/>
      <c r="B3" s="13" t="s">
        <v>158</v>
      </c>
      <c r="C3" s="12" t="s">
        <v>159</v>
      </c>
      <c r="D3" s="9"/>
      <c r="E3" s="10">
        <f>(COUNTIF('CSF Benchmark Exercise'!$E$3:'CSF Benchmark Exercise'!$E$8, "1"))/6</f>
        <v>1</v>
      </c>
      <c r="F3" s="10">
        <f>(COUNTIF('CSF Benchmark Exercise'!$E$3:'CSF Benchmark Exercise'!$E$8, "2"))/6</f>
        <v>0</v>
      </c>
      <c r="G3" s="10">
        <f>(COUNTIF('CSF Benchmark Exercise'!$E$3:'CSF Benchmark Exercise'!$E$8, "3"))/6</f>
        <v>0</v>
      </c>
      <c r="H3" s="9"/>
      <c r="I3" s="10">
        <f>(COUNTIF('CSF Benchmark Exercise'!$F$3:'CSF Benchmark Exercise'!$F$8, "1"))/6</f>
        <v>1</v>
      </c>
      <c r="J3" s="10">
        <f>(COUNTIF('CSF Benchmark Exercise'!$F$3:'CSF Benchmark Exercise'!$F$8, "2"))/6</f>
        <v>0</v>
      </c>
      <c r="K3" s="10">
        <f>(COUNTIF('CSF Benchmark Exercise'!$F$3:'CSF Benchmark Exercise'!$F$8, "3"))/6</f>
        <v>0</v>
      </c>
      <c r="L3" s="9"/>
      <c r="M3" s="10">
        <f>(COUNTIF('CSF Benchmark Exercise'!$G$3:'CSF Benchmark Exercise'!$G$8, "1"))/6</f>
        <v>1</v>
      </c>
      <c r="N3" s="10">
        <f>(COUNTIF('CSF Benchmark Exercise'!$G$3:'CSF Benchmark Exercise'!$G$8, "2"))/6</f>
        <v>0</v>
      </c>
      <c r="O3" s="10">
        <f>(COUNTIF('CSF Benchmark Exercise'!$G$3:'CSF Benchmark Exercise'!$G$8, "3"))/6</f>
        <v>0</v>
      </c>
      <c r="P3" s="10">
        <f>(COUNTIF('CSF Benchmark Exercise'!$G$3:'CSF Benchmark Exercise'!$G$8, "4"))/6</f>
        <v>0</v>
      </c>
      <c r="Q3" s="10">
        <f>(COUNTIF('CSF Benchmark Exercise'!$G$3:'CSF Benchmark Exercise'!$G$8, "5"))/6</f>
        <v>0</v>
      </c>
      <c r="R3" s="9"/>
    </row>
    <row r="4" spans="1:18" ht="22" customHeight="1" x14ac:dyDescent="0.15">
      <c r="A4" s="9"/>
      <c r="B4" s="13" t="s">
        <v>158</v>
      </c>
      <c r="C4" s="13" t="s">
        <v>160</v>
      </c>
      <c r="D4" s="9"/>
      <c r="E4" s="10">
        <f>(COUNTIF('CSF Benchmark Exercise'!$E$9:'CSF Benchmark Exercise'!$E$13, "1"))/5</f>
        <v>1</v>
      </c>
      <c r="F4" s="10">
        <f>(COUNTIF('CSF Benchmark Exercise'!$E$9:'CSF Benchmark Exercise'!$E$13, "2"))/5</f>
        <v>0</v>
      </c>
      <c r="G4" s="10">
        <f>(COUNTIF('CSF Benchmark Exercise'!$E$9:'CSF Benchmark Exercise'!$E$13, "3"))/5</f>
        <v>0</v>
      </c>
      <c r="H4" s="9"/>
      <c r="I4" s="10">
        <f>(COUNTIF('CSF Benchmark Exercise'!$F$9:'CSF Benchmark Exercise'!$F$13, "1"))/5</f>
        <v>1</v>
      </c>
      <c r="J4" s="10">
        <f>(COUNTIF('CSF Benchmark Exercise'!$F$9:'CSF Benchmark Exercise'!$F$13, "2"))/5</f>
        <v>0</v>
      </c>
      <c r="K4" s="10">
        <f>(COUNTIF('CSF Benchmark Exercise'!$F$9:'CSF Benchmark Exercise'!$F$13, "3"))/5</f>
        <v>0</v>
      </c>
      <c r="L4" s="9"/>
      <c r="M4" s="10">
        <f>(COUNTIF('CSF Benchmark Exercise'!$G$9:'CSF Benchmark Exercise'!$G$13, "1"))/5</f>
        <v>1</v>
      </c>
      <c r="N4" s="10">
        <f>(COUNTIF('CSF Benchmark Exercise'!$G$9:'CSF Benchmark Exercise'!$G$13, "2"))/5</f>
        <v>0</v>
      </c>
      <c r="O4" s="10">
        <f>(COUNTIF('CSF Benchmark Exercise'!$G$9:'CSF Benchmark Exercise'!$G$13, "3"))/5</f>
        <v>0</v>
      </c>
      <c r="P4" s="10">
        <f>(COUNTIF('CSF Benchmark Exercise'!$G$9:'CSF Benchmark Exercise'!$G$13, "4"))/5</f>
        <v>0</v>
      </c>
      <c r="Q4" s="10">
        <f>(COUNTIF('CSF Benchmark Exercise'!$G$9:'CSF Benchmark Exercise'!$G$13, "5"))/5</f>
        <v>0</v>
      </c>
      <c r="R4" s="9"/>
    </row>
    <row r="5" spans="1:18" ht="22" customHeight="1" x14ac:dyDescent="0.15">
      <c r="A5" s="9"/>
      <c r="B5" s="13" t="s">
        <v>158</v>
      </c>
      <c r="C5" s="13" t="s">
        <v>162</v>
      </c>
      <c r="D5" s="9"/>
      <c r="E5" s="10">
        <f>(COUNTIF('CSF Benchmark Exercise'!$E$14:'CSF Benchmark Exercise'!$E$17, "1"))/4</f>
        <v>1</v>
      </c>
      <c r="F5" s="10">
        <f>(COUNTIF('CSF Benchmark Exercise'!$E$14:'CSF Benchmark Exercise'!$E$17, "2"))/4</f>
        <v>0</v>
      </c>
      <c r="G5" s="10">
        <f>(COUNTIF('CSF Benchmark Exercise'!$E$14:'CSF Benchmark Exercise'!$E$17, "3"))/4</f>
        <v>0</v>
      </c>
      <c r="H5" s="9"/>
      <c r="I5" s="10">
        <f>(COUNTIF('CSF Benchmark Exercise'!$F$14:'CSF Benchmark Exercise'!$F$17, "1"))/4</f>
        <v>1</v>
      </c>
      <c r="J5" s="10">
        <f>(COUNTIF('CSF Benchmark Exercise'!$F$14:'CSF Benchmark Exercise'!$F$17, "2"))/4</f>
        <v>0</v>
      </c>
      <c r="K5" s="10">
        <f>(COUNTIF('CSF Benchmark Exercise'!$F$14:'CSF Benchmark Exercise'!$F$17, "3"))/4</f>
        <v>0</v>
      </c>
      <c r="L5" s="9"/>
      <c r="M5" s="10">
        <f>(COUNTIF('CSF Benchmark Exercise'!$G$14:'CSF Benchmark Exercise'!$G$17, "1"))/4</f>
        <v>1</v>
      </c>
      <c r="N5" s="10">
        <f>(COUNTIF('CSF Benchmark Exercise'!$G$14:'CSF Benchmark Exercise'!$G$17, "2"))/4</f>
        <v>0</v>
      </c>
      <c r="O5" s="10">
        <f>(COUNTIF('CSF Benchmark Exercise'!$G$14:'CSF Benchmark Exercise'!$G$17, "3"))/4</f>
        <v>0</v>
      </c>
      <c r="P5" s="10">
        <f>(COUNTIF('CSF Benchmark Exercise'!$G$14:'CSF Benchmark Exercise'!$G$17, "4"))/4</f>
        <v>0</v>
      </c>
      <c r="Q5" s="10">
        <f>(COUNTIF('CSF Benchmark Exercise'!$G$14:'CSF Benchmark Exercise'!$G$17, "5"))/4</f>
        <v>0</v>
      </c>
      <c r="R5" s="9"/>
    </row>
    <row r="6" spans="1:18" ht="22" customHeight="1" x14ac:dyDescent="0.15">
      <c r="A6" s="9"/>
      <c r="B6" s="13" t="s">
        <v>158</v>
      </c>
      <c r="C6" s="13" t="s">
        <v>164</v>
      </c>
      <c r="D6" s="9"/>
      <c r="E6" s="10">
        <f>(COUNTIF('CSF Benchmark Exercise'!$E$18:'CSF Benchmark Exercise'!$E$23, "1"))/6</f>
        <v>1</v>
      </c>
      <c r="F6" s="10">
        <f>(COUNTIF('CSF Benchmark Exercise'!$E$18:'CSF Benchmark Exercise'!$E$23, "2"))/6</f>
        <v>0</v>
      </c>
      <c r="G6" s="10">
        <f>(COUNTIF('CSF Benchmark Exercise'!$E$18:'CSF Benchmark Exercise'!$E$23, "3"))/6</f>
        <v>0</v>
      </c>
      <c r="H6" s="9"/>
      <c r="I6" s="10">
        <f>(COUNTIF('CSF Benchmark Exercise'!$F$18:'CSF Benchmark Exercise'!$F$23, "1"))/6</f>
        <v>1</v>
      </c>
      <c r="J6" s="10">
        <f>(COUNTIF('CSF Benchmark Exercise'!$F$18:'CSF Benchmark Exercise'!$F$23, "2"))/6</f>
        <v>0</v>
      </c>
      <c r="K6" s="10">
        <f>(COUNTIF('CSF Benchmark Exercise'!$F$18:'CSF Benchmark Exercise'!$F$23, "3"))/6</f>
        <v>0</v>
      </c>
      <c r="L6" s="9"/>
      <c r="M6" s="10">
        <f>(COUNTIF('CSF Benchmark Exercise'!$G$18:'CSF Benchmark Exercise'!$G$23, "1"))/6</f>
        <v>1</v>
      </c>
      <c r="N6" s="10">
        <f>(COUNTIF('CSF Benchmark Exercise'!$G$18:'CSF Benchmark Exercise'!$G$23, "2"))/6</f>
        <v>0</v>
      </c>
      <c r="O6" s="10">
        <f>(COUNTIF('CSF Benchmark Exercise'!$G$18:'CSF Benchmark Exercise'!$G$23, "3"))/6</f>
        <v>0</v>
      </c>
      <c r="P6" s="10">
        <f>(COUNTIF('CSF Benchmark Exercise'!$G$18:'CSF Benchmark Exercise'!$G$23, "4"))/6</f>
        <v>0</v>
      </c>
      <c r="Q6" s="10">
        <f>(COUNTIF('CSF Benchmark Exercise'!$G$18:'CSF Benchmark Exercise'!$G$23, "5"))/6</f>
        <v>0</v>
      </c>
      <c r="R6" s="9"/>
    </row>
    <row r="7" spans="1:18" ht="22" customHeight="1" x14ac:dyDescent="0.15">
      <c r="A7" s="9"/>
      <c r="B7" s="13" t="s">
        <v>158</v>
      </c>
      <c r="C7" s="13" t="s">
        <v>166</v>
      </c>
      <c r="D7" s="9"/>
      <c r="E7" s="10">
        <f>(COUNTIF('CSF Benchmark Exercise'!$E$24:'CSF Benchmark Exercise'!$E$26, "1"))/3</f>
        <v>1</v>
      </c>
      <c r="F7" s="10">
        <f>(COUNTIF('CSF Benchmark Exercise'!$E$24:'CSF Benchmark Exercise'!$E$26, "2"))/3</f>
        <v>0</v>
      </c>
      <c r="G7" s="10">
        <f>(COUNTIF('CSF Benchmark Exercise'!$E$24:'CSF Benchmark Exercise'!$E$26, "3"))/3</f>
        <v>0</v>
      </c>
      <c r="H7" s="9"/>
      <c r="I7" s="10">
        <f>(COUNTIF('CSF Benchmark Exercise'!$F$24:'CSF Benchmark Exercise'!$F$26, "1"))/3</f>
        <v>1</v>
      </c>
      <c r="J7" s="10">
        <f>(COUNTIF('CSF Benchmark Exercise'!$F$24:'CSF Benchmark Exercise'!$F$26, "2"))/3</f>
        <v>0</v>
      </c>
      <c r="K7" s="10">
        <f>(COUNTIF('CSF Benchmark Exercise'!$F$24:'CSF Benchmark Exercise'!$F$26, "3"))/3</f>
        <v>0</v>
      </c>
      <c r="L7" s="9"/>
      <c r="M7" s="10">
        <f>(COUNTIF('CSF Benchmark Exercise'!$G$24:'CSF Benchmark Exercise'!$G$26, "1"))/3</f>
        <v>1</v>
      </c>
      <c r="N7" s="10">
        <f>(COUNTIF('CSF Benchmark Exercise'!$G$24:'CSF Benchmark Exercise'!$G$26, "2"))/3</f>
        <v>0</v>
      </c>
      <c r="O7" s="10">
        <f>(COUNTIF('CSF Benchmark Exercise'!$G$24:'CSF Benchmark Exercise'!$G$26, "3"))/3</f>
        <v>0</v>
      </c>
      <c r="P7" s="10">
        <f>(COUNTIF('CSF Benchmark Exercise'!$G$24:'CSF Benchmark Exercise'!$G$26, "4"))/3</f>
        <v>0</v>
      </c>
      <c r="Q7" s="10">
        <f>(COUNTIF('CSF Benchmark Exercise'!$G$24:'CSF Benchmark Exercise'!$G$26, "5"))/3</f>
        <v>0</v>
      </c>
      <c r="R7" s="9"/>
    </row>
    <row r="8" spans="1:18" ht="22" customHeight="1" x14ac:dyDescent="0.15">
      <c r="A8" s="9"/>
      <c r="B8" s="13" t="s">
        <v>158</v>
      </c>
      <c r="C8" s="13" t="s">
        <v>348</v>
      </c>
      <c r="D8" s="9"/>
      <c r="E8" s="10">
        <f>(COUNTIF('CSF Benchmark Exercise'!$E$27:'CSF Benchmark Exercise'!$E$31, "1"))/5</f>
        <v>1</v>
      </c>
      <c r="F8" s="10">
        <f>(COUNTIF('CSF Benchmark Exercise'!$E$27:'CSF Benchmark Exercise'!$E$31, "2"))/5</f>
        <v>0</v>
      </c>
      <c r="G8" s="10">
        <f>(COUNTIF('CSF Benchmark Exercise'!$E$27:'CSF Benchmark Exercise'!$E$31, "3"))/5</f>
        <v>0</v>
      </c>
      <c r="H8" s="9"/>
      <c r="I8" s="10">
        <f>(COUNTIF('CSF Benchmark Exercise'!$F$27:'CSF Benchmark Exercise'!$F$31, "1"))/5</f>
        <v>1</v>
      </c>
      <c r="J8" s="10">
        <f>(COUNTIF('CSF Benchmark Exercise'!$F$27:'CSF Benchmark Exercise'!$F$31, "2"))/5</f>
        <v>0</v>
      </c>
      <c r="K8" s="10">
        <f>(COUNTIF('CSF Benchmark Exercise'!$F$27:'CSF Benchmark Exercise'!$F$31, "3"))/5</f>
        <v>0</v>
      </c>
      <c r="L8" s="9"/>
      <c r="M8" s="10">
        <f>(COUNTIF('CSF Benchmark Exercise'!$G$27:'CSF Benchmark Exercise'!$G$31, "1"))/5</f>
        <v>1</v>
      </c>
      <c r="N8" s="10">
        <f>(COUNTIF('CSF Benchmark Exercise'!$G$27:'CSF Benchmark Exercise'!$G$31, "2"))/5</f>
        <v>0</v>
      </c>
      <c r="O8" s="10">
        <f>(COUNTIF('CSF Benchmark Exercise'!$G$27:'CSF Benchmark Exercise'!$G$31, "3"))/5</f>
        <v>0</v>
      </c>
      <c r="P8" s="10">
        <f>(COUNTIF('CSF Benchmark Exercise'!$G$27:'CSF Benchmark Exercise'!$G$31, "4"))/5</f>
        <v>0</v>
      </c>
      <c r="Q8" s="10">
        <f>(COUNTIF('CSF Benchmark Exercise'!$G$27:'CSF Benchmark Exercise'!$G$31, "5"))/5</f>
        <v>0</v>
      </c>
      <c r="R8" s="9"/>
    </row>
    <row r="9" spans="1:18" ht="22" customHeight="1" x14ac:dyDescent="0.15">
      <c r="A9" s="9"/>
      <c r="B9" s="13" t="s">
        <v>161</v>
      </c>
      <c r="C9" s="13" t="s">
        <v>168</v>
      </c>
      <c r="D9" s="9"/>
      <c r="E9" s="10">
        <f>(COUNTIF('CSF Benchmark Exercise'!$E$32:'CSF Benchmark Exercise'!$E$38, "1"))/7</f>
        <v>1</v>
      </c>
      <c r="F9" s="10">
        <f>(COUNTIF('CSF Benchmark Exercise'!$E$32:'CSF Benchmark Exercise'!$E$38, "2"))/7</f>
        <v>0</v>
      </c>
      <c r="G9" s="10">
        <f>(COUNTIF('CSF Benchmark Exercise'!$E$32:'CSF Benchmark Exercise'!$E$38, "3"))/7</f>
        <v>0</v>
      </c>
      <c r="H9" s="9"/>
      <c r="I9" s="10">
        <f>(COUNTIF('CSF Benchmark Exercise'!$F$32:'CSF Benchmark Exercise'!$F$38, "1"))/7</f>
        <v>1</v>
      </c>
      <c r="J9" s="10">
        <f>(COUNTIF('CSF Benchmark Exercise'!$F$32:'CSF Benchmark Exercise'!$F$38, "2"))/7</f>
        <v>0</v>
      </c>
      <c r="K9" s="10">
        <f>(COUNTIF('CSF Benchmark Exercise'!$F$32:'CSF Benchmark Exercise'!$F$38, "3"))/7</f>
        <v>0</v>
      </c>
      <c r="L9" s="9"/>
      <c r="M9" s="10">
        <f>(COUNTIF('CSF Benchmark Exercise'!$G$32:'CSF Benchmark Exercise'!$G$38, "1"))/7</f>
        <v>1</v>
      </c>
      <c r="N9" s="10">
        <f>(COUNTIF('CSF Benchmark Exercise'!$G$32:'CSF Benchmark Exercise'!$G$38, "2"))/7</f>
        <v>0</v>
      </c>
      <c r="O9" s="10">
        <f>(COUNTIF('CSF Benchmark Exercise'!$G$32:'CSF Benchmark Exercise'!$G$38, "3"))/7</f>
        <v>0</v>
      </c>
      <c r="P9" s="10">
        <f>(COUNTIF('CSF Benchmark Exercise'!$G$32:'CSF Benchmark Exercise'!$G$38, "4"))/7</f>
        <v>0</v>
      </c>
      <c r="Q9" s="10">
        <f>(COUNTIF('CSF Benchmark Exercise'!$G$32:'CSF Benchmark Exercise'!$G$38, "5"))/7</f>
        <v>0</v>
      </c>
      <c r="R9" s="9"/>
    </row>
    <row r="10" spans="1:18" ht="22" customHeight="1" x14ac:dyDescent="0.15">
      <c r="A10" s="9"/>
      <c r="B10" s="13" t="s">
        <v>161</v>
      </c>
      <c r="C10" s="13" t="s">
        <v>169</v>
      </c>
      <c r="D10" s="9"/>
      <c r="E10" s="10">
        <f>(COUNTIF('CSF Benchmark Exercise'!$E$39:'CSF Benchmark Exercise'!$E$43, "1"))/5</f>
        <v>1</v>
      </c>
      <c r="F10" s="10">
        <f>(COUNTIF('CSF Benchmark Exercise'!$E$39:'CSF Benchmark Exercise'!$E$43, "2"))/5</f>
        <v>0</v>
      </c>
      <c r="G10" s="10">
        <f>(COUNTIF('CSF Benchmark Exercise'!$E$39:'CSF Benchmark Exercise'!$E$43, "3"))/5</f>
        <v>0</v>
      </c>
      <c r="H10" s="9"/>
      <c r="I10" s="10">
        <f>(COUNTIF('CSF Benchmark Exercise'!$F$39:'CSF Benchmark Exercise'!$F$43, "1"))/5</f>
        <v>1</v>
      </c>
      <c r="J10" s="10">
        <f>(COUNTIF('CSF Benchmark Exercise'!$F$39:'CSF Benchmark Exercise'!$F$43, "2"))/5</f>
        <v>0</v>
      </c>
      <c r="K10" s="10">
        <f>(COUNTIF('CSF Benchmark Exercise'!$F$39:'CSF Benchmark Exercise'!$F$43, "3"))/5</f>
        <v>0</v>
      </c>
      <c r="L10" s="9"/>
      <c r="M10" s="10">
        <f>(COUNTIF('CSF Benchmark Exercise'!$G$39:'CSF Benchmark Exercise'!$G$43, "1"))/5</f>
        <v>1</v>
      </c>
      <c r="N10" s="10">
        <f>(COUNTIF('CSF Benchmark Exercise'!$G$39:'CSF Benchmark Exercise'!$G$43, "2"))/5</f>
        <v>0</v>
      </c>
      <c r="O10" s="10">
        <f>(COUNTIF('CSF Benchmark Exercise'!$G$39:'CSF Benchmark Exercise'!$G$43, "3"))/5</f>
        <v>0</v>
      </c>
      <c r="P10" s="10">
        <f>(COUNTIF('CSF Benchmark Exercise'!$G$39:'CSF Benchmark Exercise'!$G$43, "4"))/5</f>
        <v>0</v>
      </c>
      <c r="Q10" s="10">
        <f>(COUNTIF('CSF Benchmark Exercise'!$G$39:'CSF Benchmark Exercise'!$G$43, "5"))/5</f>
        <v>0</v>
      </c>
      <c r="R10" s="9"/>
    </row>
    <row r="11" spans="1:18" ht="22" customHeight="1" x14ac:dyDescent="0.15">
      <c r="A11" s="9"/>
      <c r="B11" s="13" t="s">
        <v>161</v>
      </c>
      <c r="C11" s="13" t="s">
        <v>170</v>
      </c>
      <c r="D11" s="9"/>
      <c r="E11" s="110">
        <f>(COUNTIF('CSF Benchmark Exercise'!$E$44:'CSF Benchmark Exercise'!$E$51, "1"))/8</f>
        <v>1</v>
      </c>
      <c r="F11" s="110">
        <f>(COUNTIF('CSF Benchmark Exercise'!$E$44:'CSF Benchmark Exercise'!$E$51, "2"))/8</f>
        <v>0</v>
      </c>
      <c r="G11" s="110">
        <f>(COUNTIF('CSF Benchmark Exercise'!$E$44:'CSF Benchmark Exercise'!$E$51, "3"))/8</f>
        <v>0</v>
      </c>
      <c r="H11" s="9"/>
      <c r="I11" s="110">
        <f>(COUNTIF('CSF Benchmark Exercise'!$F$44:'CSF Benchmark Exercise'!$F$51, "1"))/8</f>
        <v>1</v>
      </c>
      <c r="J11" s="110">
        <f>(COUNTIF('CSF Benchmark Exercise'!$F$44:'CSF Benchmark Exercise'!$F$51, "2"))/8</f>
        <v>0</v>
      </c>
      <c r="K11" s="110">
        <f>(COUNTIF('CSF Benchmark Exercise'!$F$44:'CSF Benchmark Exercise'!$F$51, "3"))/8</f>
        <v>0</v>
      </c>
      <c r="L11" s="9"/>
      <c r="M11" s="110">
        <f>(COUNTIF('CSF Benchmark Exercise'!$G$44:'CSF Benchmark Exercise'!$G$51, "1"))/8</f>
        <v>1</v>
      </c>
      <c r="N11" s="110">
        <f>(COUNTIF('CSF Benchmark Exercise'!$G$44:'CSF Benchmark Exercise'!$G$51, "2"))/8</f>
        <v>0</v>
      </c>
      <c r="O11" s="110">
        <f>(COUNTIF('CSF Benchmark Exercise'!$G$44:'CSF Benchmark Exercise'!$G$51, "3"))/8</f>
        <v>0</v>
      </c>
      <c r="P11" s="110">
        <f>(COUNTIF('CSF Benchmark Exercise'!$G$44:'CSF Benchmark Exercise'!$G$51, "4"))/8</f>
        <v>0</v>
      </c>
      <c r="Q11" s="110">
        <f>(COUNTIF('CSF Benchmark Exercise'!$G$44:'CSF Benchmark Exercise'!$G$51, "5"))/8</f>
        <v>0</v>
      </c>
      <c r="R11" s="9"/>
    </row>
    <row r="12" spans="1:18" ht="22" customHeight="1" x14ac:dyDescent="0.15">
      <c r="A12" s="9"/>
      <c r="B12" s="13" t="s">
        <v>161</v>
      </c>
      <c r="C12" s="13" t="s">
        <v>171</v>
      </c>
      <c r="D12" s="9"/>
      <c r="E12" s="10">
        <f>(COUNTIF('CSF Benchmark Exercise'!$E$52:'CSF Benchmark Exercise'!$E$63, "1"))/12</f>
        <v>1</v>
      </c>
      <c r="F12" s="10">
        <f>(COUNTIF('CSF Benchmark Exercise'!$E$52:'CSF Benchmark Exercise'!$E$63, "2"))/12</f>
        <v>0</v>
      </c>
      <c r="G12" s="10">
        <f>(COUNTIF('CSF Benchmark Exercise'!$E$52:'CSF Benchmark Exercise'!$E$63, "3"))/12</f>
        <v>0</v>
      </c>
      <c r="H12" s="9"/>
      <c r="I12" s="10">
        <f>(COUNTIF('CSF Benchmark Exercise'!$F$52:'CSF Benchmark Exercise'!$F$63, "1"))/12</f>
        <v>1</v>
      </c>
      <c r="J12" s="10">
        <f>(COUNTIF('CSF Benchmark Exercise'!$F$52:'CSF Benchmark Exercise'!$F$63, "2"))/12</f>
        <v>0</v>
      </c>
      <c r="K12" s="10">
        <f>(COUNTIF('CSF Benchmark Exercise'!$F$52:'CSF Benchmark Exercise'!$F$63, "3"))/12</f>
        <v>0</v>
      </c>
      <c r="L12" s="9"/>
      <c r="M12" s="10">
        <f>(COUNTIF('CSF Benchmark Exercise'!$G$52:'CSF Benchmark Exercise'!$G$63, "1"))/12</f>
        <v>1</v>
      </c>
      <c r="N12" s="10">
        <f>(COUNTIF('CSF Benchmark Exercise'!$G$52:'CSF Benchmark Exercise'!$G$63, "2"))/12</f>
        <v>0</v>
      </c>
      <c r="O12" s="10">
        <f>(COUNTIF('CSF Benchmark Exercise'!$G$52:'CSF Benchmark Exercise'!$G$63, "3"))/12</f>
        <v>0</v>
      </c>
      <c r="P12" s="10">
        <f>(COUNTIF('CSF Benchmark Exercise'!$G$52:'CSF Benchmark Exercise'!$G$63, "4"))/12</f>
        <v>0</v>
      </c>
      <c r="Q12" s="10">
        <f>(COUNTIF('CSF Benchmark Exercise'!$G$52:'CSF Benchmark Exercise'!$G$63, "5"))/12</f>
        <v>0</v>
      </c>
      <c r="R12" s="9"/>
    </row>
    <row r="13" spans="1:18" ht="22" customHeight="1" x14ac:dyDescent="0.15">
      <c r="A13" s="9"/>
      <c r="B13" s="13" t="s">
        <v>161</v>
      </c>
      <c r="C13" s="13" t="s">
        <v>172</v>
      </c>
      <c r="D13" s="9"/>
      <c r="E13" s="10">
        <f>(COUNTIF('CSF Benchmark Exercise'!$E$64:'CSF Benchmark Exercise'!$E$65, "1"))/2</f>
        <v>1</v>
      </c>
      <c r="F13" s="10">
        <f>(COUNTIF('CSF Benchmark Exercise'!$E$64:'CSF Benchmark Exercise'!$E$65, "2"))/2</f>
        <v>0</v>
      </c>
      <c r="G13" s="10">
        <f>(COUNTIF('CSF Benchmark Exercise'!$E$64:'CSF Benchmark Exercise'!$E$65, "3"))/2</f>
        <v>0</v>
      </c>
      <c r="H13" s="9"/>
      <c r="I13" s="10">
        <f>(COUNTIF('CSF Benchmark Exercise'!$F$64:'CSF Benchmark Exercise'!$F$65, "1"))/2</f>
        <v>1</v>
      </c>
      <c r="J13" s="10">
        <f>(COUNTIF('CSF Benchmark Exercise'!$F$64:'CSF Benchmark Exercise'!$F$65, "2"))/2</f>
        <v>0</v>
      </c>
      <c r="K13" s="10">
        <f>(COUNTIF('CSF Benchmark Exercise'!$F$64:'CSF Benchmark Exercise'!$F$65, "3"))/2</f>
        <v>0</v>
      </c>
      <c r="L13" s="9"/>
      <c r="M13" s="10">
        <f>(COUNTIF('CSF Benchmark Exercise'!$G$64:'CSF Benchmark Exercise'!$G$65, "1"))/2</f>
        <v>1</v>
      </c>
      <c r="N13" s="10">
        <f>(COUNTIF('CSF Benchmark Exercise'!$G$64:'CSF Benchmark Exercise'!$G$65, "2"))/2</f>
        <v>0</v>
      </c>
      <c r="O13" s="10">
        <f>(COUNTIF('CSF Benchmark Exercise'!$G$64:'CSF Benchmark Exercise'!$G$65, "3"))/2</f>
        <v>0</v>
      </c>
      <c r="P13" s="10">
        <f>(COUNTIF('CSF Benchmark Exercise'!$G$64:'CSF Benchmark Exercise'!$G$65, "4"))/2</f>
        <v>0</v>
      </c>
      <c r="Q13" s="10">
        <f>(COUNTIF('CSF Benchmark Exercise'!$G$64:'CSF Benchmark Exercise'!$G$65, "5"))/2</f>
        <v>0</v>
      </c>
      <c r="R13" s="9"/>
    </row>
    <row r="14" spans="1:18" ht="22" customHeight="1" x14ac:dyDescent="0.15">
      <c r="A14" s="9"/>
      <c r="B14" s="13" t="s">
        <v>161</v>
      </c>
      <c r="C14" s="13" t="s">
        <v>173</v>
      </c>
      <c r="D14" s="9"/>
      <c r="E14" s="10">
        <f>(COUNTIF('CSF Benchmark Exercise'!$E$66:'CSF Benchmark Exercise'!$E$70, "1"))/5</f>
        <v>1</v>
      </c>
      <c r="F14" s="10">
        <f>(COUNTIF('CSF Benchmark Exercise'!$E$66:'CSF Benchmark Exercise'!$E$70, "2"))/5</f>
        <v>0</v>
      </c>
      <c r="G14" s="10">
        <f>(COUNTIF('CSF Benchmark Exercise'!$E$66:'CSF Benchmark Exercise'!$E$70, "3"))/5</f>
        <v>0</v>
      </c>
      <c r="H14" s="9"/>
      <c r="I14" s="10">
        <f>(COUNTIF('CSF Benchmark Exercise'!$F$66:'CSF Benchmark Exercise'!$F$70, "1"))/5</f>
        <v>1</v>
      </c>
      <c r="J14" s="10">
        <f>(COUNTIF('CSF Benchmark Exercise'!$F$66:'CSF Benchmark Exercise'!$F$70, "2"))/5</f>
        <v>0</v>
      </c>
      <c r="K14" s="10">
        <f>(COUNTIF('CSF Benchmark Exercise'!$F$66:'CSF Benchmark Exercise'!$F$70, "3"))/5</f>
        <v>0</v>
      </c>
      <c r="L14" s="9"/>
      <c r="M14" s="10">
        <f>(COUNTIF('CSF Benchmark Exercise'!$G$66:'CSF Benchmark Exercise'!$G$70, "1"))/5</f>
        <v>1</v>
      </c>
      <c r="N14" s="10">
        <f>(COUNTIF('CSF Benchmark Exercise'!$G$66:'CSF Benchmark Exercise'!$G$70, "2"))/5</f>
        <v>0</v>
      </c>
      <c r="O14" s="10">
        <f>(COUNTIF('CSF Benchmark Exercise'!$G$66:'CSF Benchmark Exercise'!$G$70, "3"))/5</f>
        <v>0</v>
      </c>
      <c r="P14" s="10">
        <f>(COUNTIF('CSF Benchmark Exercise'!$G$66:'CSF Benchmark Exercise'!$G$70, "4"))/5</f>
        <v>0</v>
      </c>
      <c r="Q14" s="10">
        <f>(COUNTIF('CSF Benchmark Exercise'!$G$66:'CSF Benchmark Exercise'!$G$70, "5"))/5</f>
        <v>0</v>
      </c>
      <c r="R14" s="9"/>
    </row>
    <row r="15" spans="1:18" ht="22" customHeight="1" x14ac:dyDescent="0.15">
      <c r="A15" s="9"/>
      <c r="B15" s="13" t="s">
        <v>163</v>
      </c>
      <c r="C15" s="13" t="s">
        <v>174</v>
      </c>
      <c r="D15" s="9"/>
      <c r="E15" s="10">
        <f>(COUNTIF('CSF Benchmark Exercise'!$E$71:'CSF Benchmark Exercise'!$E$75, "1"))/5</f>
        <v>1</v>
      </c>
      <c r="F15" s="10">
        <f>(COUNTIF('CSF Benchmark Exercise'!$E$71:'CSF Benchmark Exercise'!$E$75, "2"))/5</f>
        <v>0</v>
      </c>
      <c r="G15" s="10">
        <f>(COUNTIF('CSF Benchmark Exercise'!$E$71:'CSF Benchmark Exercise'!$E$75, "3"))/5</f>
        <v>0</v>
      </c>
      <c r="H15" s="9"/>
      <c r="I15" s="10">
        <f>(COUNTIF('CSF Benchmark Exercise'!$F$71:'CSF Benchmark Exercise'!$F$75, "1"))/5</f>
        <v>1</v>
      </c>
      <c r="J15" s="10">
        <f>(COUNTIF('CSF Benchmark Exercise'!$F$71:'CSF Benchmark Exercise'!$F$75, "2"))/5</f>
        <v>0</v>
      </c>
      <c r="K15" s="10">
        <f>(COUNTIF('CSF Benchmark Exercise'!$F$71:'CSF Benchmark Exercise'!$F$75, "3"))/5</f>
        <v>0</v>
      </c>
      <c r="L15" s="9"/>
      <c r="M15" s="10">
        <f>(COUNTIF('CSF Benchmark Exercise'!$G$71:'CSF Benchmark Exercise'!$G$75, "1"))/5</f>
        <v>1</v>
      </c>
      <c r="N15" s="10">
        <f>(COUNTIF('CSF Benchmark Exercise'!$G$71:'CSF Benchmark Exercise'!$G$75, "2"))/5</f>
        <v>0</v>
      </c>
      <c r="O15" s="10">
        <f>(COUNTIF('CSF Benchmark Exercise'!$G$71:'CSF Benchmark Exercise'!$G$75, "3"))/5</f>
        <v>0</v>
      </c>
      <c r="P15" s="10">
        <f>(COUNTIF('CSF Benchmark Exercise'!$G$71:'CSF Benchmark Exercise'!$G$75, "4"))/5</f>
        <v>0</v>
      </c>
      <c r="Q15" s="10">
        <f>(COUNTIF('CSF Benchmark Exercise'!$G$71:'CSF Benchmark Exercise'!$G$75, "5"))/5</f>
        <v>0</v>
      </c>
      <c r="R15" s="9"/>
    </row>
    <row r="16" spans="1:18" ht="22" customHeight="1" x14ac:dyDescent="0.15">
      <c r="A16" s="9"/>
      <c r="B16" s="13" t="s">
        <v>163</v>
      </c>
      <c r="C16" s="13" t="s">
        <v>175</v>
      </c>
      <c r="D16" s="9"/>
      <c r="E16" s="10">
        <f>(COUNTIF('CSF Benchmark Exercise'!$E$76:'CSF Benchmark Exercise'!$E$83, "1"))/8</f>
        <v>1</v>
      </c>
      <c r="F16" s="10">
        <f>(COUNTIF('CSF Benchmark Exercise'!$E$76:'CSF Benchmark Exercise'!$E$83, "2"))/8</f>
        <v>0</v>
      </c>
      <c r="G16" s="10">
        <f>(COUNTIF('CSF Benchmark Exercise'!$E$76:'CSF Benchmark Exercise'!$E$83, "3"))/8</f>
        <v>0</v>
      </c>
      <c r="H16" s="9"/>
      <c r="I16" s="10">
        <f>(COUNTIF('CSF Benchmark Exercise'!$F$76:'CSF Benchmark Exercise'!$F$83, "1"))/8</f>
        <v>1</v>
      </c>
      <c r="J16" s="10">
        <f>(COUNTIF('CSF Benchmark Exercise'!$F$76:'CSF Benchmark Exercise'!$F$83, "2"))/8</f>
        <v>0</v>
      </c>
      <c r="K16" s="10">
        <f>(COUNTIF('CSF Benchmark Exercise'!$F$76:'CSF Benchmark Exercise'!$F$83, "3"))/8</f>
        <v>0</v>
      </c>
      <c r="L16" s="9"/>
      <c r="M16" s="10">
        <f>(COUNTIF('CSF Benchmark Exercise'!$G$76:'CSF Benchmark Exercise'!$G$83, "1"))/8</f>
        <v>1</v>
      </c>
      <c r="N16" s="10">
        <f>(COUNTIF('CSF Benchmark Exercise'!$G$76:'CSF Benchmark Exercise'!$G$83, "2"))/8</f>
        <v>0</v>
      </c>
      <c r="O16" s="10">
        <f>(COUNTIF('CSF Benchmark Exercise'!$G$76:'CSF Benchmark Exercise'!$G$83, "3"))/8</f>
        <v>0</v>
      </c>
      <c r="P16" s="10">
        <f>(COUNTIF('CSF Benchmark Exercise'!$G$76:'CSF Benchmark Exercise'!$G$83, "4"))/8</f>
        <v>0</v>
      </c>
      <c r="Q16" s="10">
        <f>(COUNTIF('CSF Benchmark Exercise'!$G$76:'CSF Benchmark Exercise'!$G$83, "5"))/8</f>
        <v>0</v>
      </c>
      <c r="R16" s="9"/>
    </row>
    <row r="17" spans="1:18" ht="22" customHeight="1" x14ac:dyDescent="0.15">
      <c r="A17" s="9"/>
      <c r="B17" s="13" t="s">
        <v>163</v>
      </c>
      <c r="C17" s="13" t="s">
        <v>176</v>
      </c>
      <c r="D17" s="9"/>
      <c r="E17" s="10">
        <f>(COUNTIF('CSF Benchmark Exercise'!$E$84:'CSF Benchmark Exercise'!$E$88, "1"))/5</f>
        <v>1</v>
      </c>
      <c r="F17" s="10">
        <f>(COUNTIF('CSF Benchmark Exercise'!$E$84:'CSF Benchmark Exercise'!$E$88, "2"))/5</f>
        <v>0</v>
      </c>
      <c r="G17" s="10">
        <f>(COUNTIF('CSF Benchmark Exercise'!$E$84:'CSF Benchmark Exercise'!$E$88, "3"))/5</f>
        <v>0</v>
      </c>
      <c r="H17" s="9"/>
      <c r="I17" s="10">
        <f>(COUNTIF('CSF Benchmark Exercise'!$F$84:'CSF Benchmark Exercise'!$F$88, "1"))/5</f>
        <v>1</v>
      </c>
      <c r="J17" s="10">
        <f>(COUNTIF('CSF Benchmark Exercise'!$F$84:'CSF Benchmark Exercise'!$F$88, "2"))/5</f>
        <v>0</v>
      </c>
      <c r="K17" s="10">
        <f>(COUNTIF('CSF Benchmark Exercise'!$F$84:'CSF Benchmark Exercise'!$F$88, "3"))/5</f>
        <v>0</v>
      </c>
      <c r="L17" s="9"/>
      <c r="M17" s="10">
        <f>(COUNTIF('CSF Benchmark Exercise'!$G$84:'CSF Benchmark Exercise'!$G$88, "1"))/5</f>
        <v>1</v>
      </c>
      <c r="N17" s="10">
        <f>(COUNTIF('CSF Benchmark Exercise'!$G$84:'CSF Benchmark Exercise'!$G$88, "2"))/5</f>
        <v>0</v>
      </c>
      <c r="O17" s="10">
        <f>(COUNTIF('CSF Benchmark Exercise'!$G$84:'CSF Benchmark Exercise'!$G$88, "3"))/5</f>
        <v>0</v>
      </c>
      <c r="P17" s="10">
        <f>(COUNTIF('CSF Benchmark Exercise'!$G$84:'CSF Benchmark Exercise'!$G$88, "4"))/5</f>
        <v>0</v>
      </c>
      <c r="Q17" s="10">
        <f>(COUNTIF('CSF Benchmark Exercise'!$G$84:'CSF Benchmark Exercise'!$G$88, "5"))/5</f>
        <v>0</v>
      </c>
      <c r="R17" s="9"/>
    </row>
    <row r="18" spans="1:18" ht="22" customHeight="1" x14ac:dyDescent="0.15">
      <c r="A18" s="9"/>
      <c r="B18" s="13" t="s">
        <v>165</v>
      </c>
      <c r="C18" s="13" t="s">
        <v>177</v>
      </c>
      <c r="D18" s="9"/>
      <c r="E18" s="10">
        <f>(COUNTIF('CSF Benchmark Exercise'!$E$89:'CSF Benchmark Exercise'!$E$89, "1"))/1</f>
        <v>1</v>
      </c>
      <c r="F18" s="10">
        <f>(COUNTIF('CSF Benchmark Exercise'!$E$89:'CSF Benchmark Exercise'!$E$89, "2"))/1</f>
        <v>0</v>
      </c>
      <c r="G18" s="10">
        <f>(COUNTIF('CSF Benchmark Exercise'!$E$89:'CSF Benchmark Exercise'!$E$89, "3"))/1</f>
        <v>0</v>
      </c>
      <c r="H18" s="9"/>
      <c r="I18" s="10">
        <f>(COUNTIF('CSF Benchmark Exercise'!$F$89:'CSF Benchmark Exercise'!$F$89, "1"))/1</f>
        <v>1</v>
      </c>
      <c r="J18" s="10">
        <f>(COUNTIF('CSF Benchmark Exercise'!$F$89:'CSF Benchmark Exercise'!$F$89, "2"))/1</f>
        <v>0</v>
      </c>
      <c r="K18" s="10">
        <f>(COUNTIF('CSF Benchmark Exercise'!$F$89:'CSF Benchmark Exercise'!$F$89, "3"))/1</f>
        <v>0</v>
      </c>
      <c r="L18" s="9"/>
      <c r="M18" s="10">
        <f>(COUNTIF('CSF Benchmark Exercise'!$G$89:'CSF Benchmark Exercise'!$G$89, "1"))/1</f>
        <v>1</v>
      </c>
      <c r="N18" s="10">
        <f>(COUNTIF('CSF Benchmark Exercise'!$G$89:'CSF Benchmark Exercise'!$G$89, "2"))/1</f>
        <v>0</v>
      </c>
      <c r="O18" s="10">
        <f>(COUNTIF('CSF Benchmark Exercise'!$G$89:'CSF Benchmark Exercise'!$G$89, "3"))/1</f>
        <v>0</v>
      </c>
      <c r="P18" s="10">
        <f>(COUNTIF('CSF Benchmark Exercise'!$G$89:'CSF Benchmark Exercise'!$G$89, "4"))/1</f>
        <v>0</v>
      </c>
      <c r="Q18" s="10">
        <f>(COUNTIF('CSF Benchmark Exercise'!$G$89:'CSF Benchmark Exercise'!$G$89, "5"))/1</f>
        <v>0</v>
      </c>
      <c r="R18" s="9"/>
    </row>
    <row r="19" spans="1:18" ht="22" customHeight="1" x14ac:dyDescent="0.15">
      <c r="A19" s="9"/>
      <c r="B19" s="13" t="s">
        <v>165</v>
      </c>
      <c r="C19" s="13" t="s">
        <v>178</v>
      </c>
      <c r="D19" s="9"/>
      <c r="E19" s="10">
        <f>(COUNTIF('CSF Benchmark Exercise'!$E$90:'CSF Benchmark Exercise'!$E$94, "1"))/5</f>
        <v>1</v>
      </c>
      <c r="F19" s="10">
        <f>(COUNTIF('CSF Benchmark Exercise'!$E$90:'CSF Benchmark Exercise'!$E$94, "2"))/5</f>
        <v>0</v>
      </c>
      <c r="G19" s="10">
        <f>(COUNTIF('CSF Benchmark Exercise'!$E$90:'CSF Benchmark Exercise'!$E$94, "3"))/5</f>
        <v>0</v>
      </c>
      <c r="H19" s="9"/>
      <c r="I19" s="10">
        <f>(COUNTIF('CSF Benchmark Exercise'!$F$90:'CSF Benchmark Exercise'!$F$94, "1"))/5</f>
        <v>1</v>
      </c>
      <c r="J19" s="10">
        <f>(COUNTIF('CSF Benchmark Exercise'!$F$90:'CSF Benchmark Exercise'!$F$94, "2"))/5</f>
        <v>0</v>
      </c>
      <c r="K19" s="10">
        <f>(COUNTIF('CSF Benchmark Exercise'!$F$90:'CSF Benchmark Exercise'!$F$94, "3"))/5</f>
        <v>0</v>
      </c>
      <c r="L19" s="9"/>
      <c r="M19" s="10">
        <f>(COUNTIF('CSF Benchmark Exercise'!$G$90:'CSF Benchmark Exercise'!$G$94, "1"))/5</f>
        <v>1</v>
      </c>
      <c r="N19" s="10">
        <f>(COUNTIF('CSF Benchmark Exercise'!$G$90:'CSF Benchmark Exercise'!$G$94, "2"))/5</f>
        <v>0</v>
      </c>
      <c r="O19" s="10">
        <f>(COUNTIF('CSF Benchmark Exercise'!$G$90:'CSF Benchmark Exercise'!$G$94, "3"))/5</f>
        <v>0</v>
      </c>
      <c r="P19" s="10">
        <f>(COUNTIF('CSF Benchmark Exercise'!$G$90:'CSF Benchmark Exercise'!$G$94, "4"))/5</f>
        <v>0</v>
      </c>
      <c r="Q19" s="10">
        <f>(COUNTIF('CSF Benchmark Exercise'!$G$90:'CSF Benchmark Exercise'!$G$94, "5"))/5</f>
        <v>0</v>
      </c>
      <c r="R19" s="9"/>
    </row>
    <row r="20" spans="1:18" ht="22" customHeight="1" x14ac:dyDescent="0.15">
      <c r="A20" s="9"/>
      <c r="B20" s="13" t="s">
        <v>165</v>
      </c>
      <c r="C20" s="13" t="s">
        <v>3</v>
      </c>
      <c r="D20" s="9"/>
      <c r="E20" s="10">
        <f>(COUNTIF('CSF Benchmark Exercise'!$E$95:'CSF Benchmark Exercise'!$E$99, "1"))/5</f>
        <v>1</v>
      </c>
      <c r="F20" s="10">
        <f>(COUNTIF('CSF Benchmark Exercise'!$E$95:'CSF Benchmark Exercise'!$E$99, "2"))/5</f>
        <v>0</v>
      </c>
      <c r="G20" s="10">
        <f>(COUNTIF('CSF Benchmark Exercise'!$E$95:'CSF Benchmark Exercise'!$E$99, "3"))/5</f>
        <v>0</v>
      </c>
      <c r="H20" s="9"/>
      <c r="I20" s="10">
        <f>(COUNTIF('CSF Benchmark Exercise'!$F$95:'CSF Benchmark Exercise'!$F$99, "1"))/5</f>
        <v>1</v>
      </c>
      <c r="J20" s="10">
        <f>(COUNTIF('CSF Benchmark Exercise'!$F$95:'CSF Benchmark Exercise'!$F$99, "2"))/5</f>
        <v>0</v>
      </c>
      <c r="K20" s="10">
        <f>(COUNTIF('CSF Benchmark Exercise'!$F$95:'CSF Benchmark Exercise'!$F$99, "3"))/5</f>
        <v>0</v>
      </c>
      <c r="L20" s="9"/>
      <c r="M20" s="10">
        <f>(COUNTIF('CSF Benchmark Exercise'!$G$95:'CSF Benchmark Exercise'!$G$99, "1"))/5</f>
        <v>1</v>
      </c>
      <c r="N20" s="10">
        <f>(COUNTIF('CSF Benchmark Exercise'!$G$95:'CSF Benchmark Exercise'!$G$99, "2"))/5</f>
        <v>0</v>
      </c>
      <c r="O20" s="10">
        <f>(COUNTIF('CSF Benchmark Exercise'!$G$95:'CSF Benchmark Exercise'!$G$99, "3"))/5</f>
        <v>0</v>
      </c>
      <c r="P20" s="10">
        <f>(COUNTIF('CSF Benchmark Exercise'!$G$95:'CSF Benchmark Exercise'!$G$99, "4"))/5</f>
        <v>0</v>
      </c>
      <c r="Q20" s="10">
        <f>(COUNTIF('CSF Benchmark Exercise'!$G$95:'CSF Benchmark Exercise'!$G$99, "5"))/5</f>
        <v>0</v>
      </c>
      <c r="R20" s="9"/>
    </row>
    <row r="21" spans="1:18" ht="22" customHeight="1" x14ac:dyDescent="0.15">
      <c r="A21" s="9"/>
      <c r="B21" s="13" t="s">
        <v>165</v>
      </c>
      <c r="C21" s="13" t="s">
        <v>179</v>
      </c>
      <c r="D21" s="9"/>
      <c r="E21" s="10">
        <f>(COUNTIF('CSF Benchmark Exercise'!$E$100:'CSF Benchmark Exercise'!$E102, "1"))/3</f>
        <v>1</v>
      </c>
      <c r="F21" s="10">
        <f>(COUNTIF('CSF Benchmark Exercise'!$E$100:'CSF Benchmark Exercise'!$E102, "2"))/3</f>
        <v>0</v>
      </c>
      <c r="G21" s="10">
        <f>(COUNTIF('CSF Benchmark Exercise'!$E$100:'CSF Benchmark Exercise'!$E102, "3"))/3</f>
        <v>0</v>
      </c>
      <c r="H21" s="9"/>
      <c r="I21" s="10">
        <f>(COUNTIF('CSF Benchmark Exercise'!$F$100:'CSF Benchmark Exercise'!$F102, "1"))/3</f>
        <v>1</v>
      </c>
      <c r="J21" s="10">
        <f>(COUNTIF('CSF Benchmark Exercise'!$F$100:'CSF Benchmark Exercise'!$F102, "2"))/3</f>
        <v>0</v>
      </c>
      <c r="K21" s="10">
        <f>(COUNTIF('CSF Benchmark Exercise'!$F$100:'CSF Benchmark Exercise'!$F102, "3"))/3</f>
        <v>0</v>
      </c>
      <c r="L21" s="9"/>
      <c r="M21" s="10">
        <f>(COUNTIF('CSF Benchmark Exercise'!$G$100:'CSF Benchmark Exercise'!$G102, "1"))/3</f>
        <v>1</v>
      </c>
      <c r="N21" s="10">
        <f>(COUNTIF('CSF Benchmark Exercise'!$G$100:'CSF Benchmark Exercise'!$G102, "2"))/3</f>
        <v>0</v>
      </c>
      <c r="O21" s="10">
        <f>(COUNTIF('CSF Benchmark Exercise'!$G$100:'CSF Benchmark Exercise'!$G102, "3"))/3</f>
        <v>0</v>
      </c>
      <c r="P21" s="10">
        <f>(COUNTIF('CSF Benchmark Exercise'!$G$100:'CSF Benchmark Exercise'!$G102, "4"))/3</f>
        <v>0</v>
      </c>
      <c r="Q21" s="10">
        <f>(COUNTIF('CSF Benchmark Exercise'!$G$100:'CSF Benchmark Exercise'!$G102, "5"))/3</f>
        <v>0</v>
      </c>
      <c r="R21" s="9"/>
    </row>
    <row r="22" spans="1:18" ht="22" customHeight="1" x14ac:dyDescent="0.15">
      <c r="A22" s="9"/>
      <c r="B22" s="13" t="s">
        <v>165</v>
      </c>
      <c r="C22" s="13" t="s">
        <v>180</v>
      </c>
      <c r="D22" s="9"/>
      <c r="E22" s="10">
        <f>(COUNTIF('CSF Benchmark Exercise'!$E$103:'CSF Benchmark Exercise'!$E$104, "1"))/2</f>
        <v>1</v>
      </c>
      <c r="F22" s="10">
        <f>(COUNTIF('CSF Benchmark Exercise'!$E$103:'CSF Benchmark Exercise'!$E$104, "2"))/2</f>
        <v>0</v>
      </c>
      <c r="G22" s="10">
        <f>(COUNTIF('CSF Benchmark Exercise'!$E$103:'CSF Benchmark Exercise'!$E$104, "3"))/2</f>
        <v>0</v>
      </c>
      <c r="H22" s="9"/>
      <c r="I22" s="10">
        <f>(COUNTIF('CSF Benchmark Exercise'!$F$103:'CSF Benchmark Exercise'!$F$104, "1"))/2</f>
        <v>1</v>
      </c>
      <c r="J22" s="10">
        <f>(COUNTIF('CSF Benchmark Exercise'!$F$103:'CSF Benchmark Exercise'!$F$104, "2"))/2</f>
        <v>0</v>
      </c>
      <c r="K22" s="10">
        <f>(COUNTIF('CSF Benchmark Exercise'!$F$103:'CSF Benchmark Exercise'!$F$104, "3"))/2</f>
        <v>0</v>
      </c>
      <c r="L22" s="9"/>
      <c r="M22" s="10">
        <f>(COUNTIF('CSF Benchmark Exercise'!$G$103:'CSF Benchmark Exercise'!$G$104, "1"))/2</f>
        <v>1</v>
      </c>
      <c r="N22" s="10">
        <f>(COUNTIF('CSF Benchmark Exercise'!$G$103:'CSF Benchmark Exercise'!$G$104, "2"))/2</f>
        <v>0</v>
      </c>
      <c r="O22" s="10">
        <f>(COUNTIF('CSF Benchmark Exercise'!$G$103:'CSF Benchmark Exercise'!$G$104, "3"))/2</f>
        <v>0</v>
      </c>
      <c r="P22" s="10">
        <f>(COUNTIF('CSF Benchmark Exercise'!$G$103:'CSF Benchmark Exercise'!$G$104, "4"))/2</f>
        <v>0</v>
      </c>
      <c r="Q22" s="10">
        <f>(COUNTIF('CSF Benchmark Exercise'!$G$103:'CSF Benchmark Exercise'!$G$104, "5"))/2</f>
        <v>0</v>
      </c>
      <c r="R22" s="9"/>
    </row>
    <row r="23" spans="1:18" ht="22" customHeight="1" x14ac:dyDescent="0.15">
      <c r="A23" s="9"/>
      <c r="B23" s="13" t="s">
        <v>167</v>
      </c>
      <c r="C23" s="13" t="s">
        <v>181</v>
      </c>
      <c r="D23" s="9"/>
      <c r="E23" s="10">
        <f>(COUNTIF('CSF Benchmark Exercise'!$E$105:'CSF Benchmark Exercise'!$E$105, "1"))/1</f>
        <v>1</v>
      </c>
      <c r="F23" s="10">
        <f>(COUNTIF('CSF Benchmark Exercise'!$E$105:'CSF Benchmark Exercise'!$E$105, "2"))/1</f>
        <v>0</v>
      </c>
      <c r="G23" s="10">
        <f>(COUNTIF('CSF Benchmark Exercise'!$E$105:'CSF Benchmark Exercise'!$E$105, "3"))/1</f>
        <v>0</v>
      </c>
      <c r="H23" s="9"/>
      <c r="I23" s="10">
        <f>(COUNTIF('CSF Benchmark Exercise'!$F$105:'CSF Benchmark Exercise'!$F$105, "1"))/1</f>
        <v>1</v>
      </c>
      <c r="J23" s="10">
        <f>(COUNTIF('CSF Benchmark Exercise'!$F$105:'CSF Benchmark Exercise'!$F$105, "2"))/1</f>
        <v>0</v>
      </c>
      <c r="K23" s="10">
        <f>(COUNTIF('CSF Benchmark Exercise'!$F$105:'CSF Benchmark Exercise'!$F$105, "3"))/1</f>
        <v>0</v>
      </c>
      <c r="L23" s="9"/>
      <c r="M23" s="10">
        <f>(COUNTIF('CSF Benchmark Exercise'!$G$105:'CSF Benchmark Exercise'!$G$105, "1"))/1</f>
        <v>1</v>
      </c>
      <c r="N23" s="10">
        <f>(COUNTIF('CSF Benchmark Exercise'!$G$105:'CSF Benchmark Exercise'!$G$105, "2"))/1</f>
        <v>0</v>
      </c>
      <c r="O23" s="10">
        <f>(COUNTIF('CSF Benchmark Exercise'!$G$105:'CSF Benchmark Exercise'!$G$105, "3"))/1</f>
        <v>0</v>
      </c>
      <c r="P23" s="10">
        <f>(COUNTIF('CSF Benchmark Exercise'!$G$105:'CSF Benchmark Exercise'!$G$105, "4"))/1</f>
        <v>0</v>
      </c>
      <c r="Q23" s="10">
        <f>(COUNTIF('CSF Benchmark Exercise'!$G$105:'CSF Benchmark Exercise'!$G$105, "5"))/1</f>
        <v>0</v>
      </c>
      <c r="R23" s="9"/>
    </row>
    <row r="24" spans="1:18" ht="22" customHeight="1" x14ac:dyDescent="0.15">
      <c r="A24" s="9"/>
      <c r="B24" s="13" t="s">
        <v>167</v>
      </c>
      <c r="C24" s="13" t="s">
        <v>180</v>
      </c>
      <c r="D24" s="9"/>
      <c r="E24" s="10">
        <f>(COUNTIF('CSF Benchmark Exercise'!$E$106:'CSF Benchmark Exercise'!$E$107, "1"))/2</f>
        <v>1</v>
      </c>
      <c r="F24" s="10">
        <f>(COUNTIF('CSF Benchmark Exercise'!$E$106:'CSF Benchmark Exercise'!$E$107, "2"))/2</f>
        <v>0</v>
      </c>
      <c r="G24" s="10">
        <f>(COUNTIF('CSF Benchmark Exercise'!$E$106:'CSF Benchmark Exercise'!$E$107, "3"))/2</f>
        <v>0</v>
      </c>
      <c r="H24" s="9"/>
      <c r="I24" s="10">
        <f>(COUNTIF('CSF Benchmark Exercise'!$F$106:'CSF Benchmark Exercise'!$F$107, "1"))/2</f>
        <v>1</v>
      </c>
      <c r="J24" s="10">
        <f>(COUNTIF('CSF Benchmark Exercise'!$F$106:'CSF Benchmark Exercise'!$F$107, "2"))/2</f>
        <v>0</v>
      </c>
      <c r="K24" s="10">
        <f>(COUNTIF('CSF Benchmark Exercise'!$F$106:'CSF Benchmark Exercise'!$F$107, "3"))/2</f>
        <v>0</v>
      </c>
      <c r="L24" s="9"/>
      <c r="M24" s="10">
        <f>(COUNTIF('CSF Benchmark Exercise'!$G$106:'CSF Benchmark Exercise'!$G$107, "1"))/2</f>
        <v>1</v>
      </c>
      <c r="N24" s="10">
        <f>(COUNTIF('CSF Benchmark Exercise'!$G$106:'CSF Benchmark Exercise'!$G$107, "2"))/2</f>
        <v>0</v>
      </c>
      <c r="O24" s="10">
        <f>(COUNTIF('CSF Benchmark Exercise'!$G$106:'CSF Benchmark Exercise'!$G$107, "3"))/2</f>
        <v>0</v>
      </c>
      <c r="P24" s="10">
        <f>(COUNTIF('CSF Benchmark Exercise'!$G$106:'CSF Benchmark Exercise'!$G$107, "4"))/2</f>
        <v>0</v>
      </c>
      <c r="Q24" s="10">
        <f>(COUNTIF('CSF Benchmark Exercise'!$G$106:'CSF Benchmark Exercise'!$G$107, "5"))/2</f>
        <v>0</v>
      </c>
      <c r="R24" s="9"/>
    </row>
    <row r="25" spans="1:18" ht="22" customHeight="1" x14ac:dyDescent="0.15">
      <c r="A25" s="9"/>
      <c r="B25" s="13" t="s">
        <v>167</v>
      </c>
      <c r="C25" s="13" t="s">
        <v>178</v>
      </c>
      <c r="D25" s="9"/>
      <c r="E25" s="10">
        <f>(COUNTIF('CSF Benchmark Exercise'!$E$108:'CSF Benchmark Exercise'!$E$110, "1"))/3</f>
        <v>1</v>
      </c>
      <c r="F25" s="10">
        <f>(COUNTIF('CSF Benchmark Exercise'!$E$108:'CSF Benchmark Exercise'!$E$110, "2"))/3</f>
        <v>0</v>
      </c>
      <c r="G25" s="10">
        <f>(COUNTIF('CSF Benchmark Exercise'!$E$108:'CSF Benchmark Exercise'!$E$110, "3"))/3</f>
        <v>0</v>
      </c>
      <c r="H25" s="9"/>
      <c r="I25" s="10">
        <f>(COUNTIF('CSF Benchmark Exercise'!$F$108:'CSF Benchmark Exercise'!$F$110, "1"))/3</f>
        <v>1</v>
      </c>
      <c r="J25" s="10">
        <f>(COUNTIF('CSF Benchmark Exercise'!$F$108:'CSF Benchmark Exercise'!$F$110, "2"))/3</f>
        <v>0</v>
      </c>
      <c r="K25" s="10">
        <f>(COUNTIF('CSF Benchmark Exercise'!$F$108:'CSF Benchmark Exercise'!$F$110, "3"))/3</f>
        <v>0</v>
      </c>
      <c r="L25" s="9"/>
      <c r="M25" s="10">
        <f>(COUNTIF('CSF Benchmark Exercise'!$G$108:'CSF Benchmark Exercise'!$G$110, "1"))/3</f>
        <v>1</v>
      </c>
      <c r="N25" s="10">
        <f>(COUNTIF('CSF Benchmark Exercise'!$G$108:'CSF Benchmark Exercise'!$G$110, "2"))/3</f>
        <v>0</v>
      </c>
      <c r="O25" s="10">
        <f>(COUNTIF('CSF Benchmark Exercise'!$G$108:'CSF Benchmark Exercise'!$G$110, "3"))/3</f>
        <v>0</v>
      </c>
      <c r="P25" s="10">
        <f>(COUNTIF('CSF Benchmark Exercise'!$G$108:'CSF Benchmark Exercise'!$G$110, "4"))/3</f>
        <v>0</v>
      </c>
      <c r="Q25" s="10">
        <f>(COUNTIF('CSF Benchmark Exercise'!$G$108:'CSF Benchmark Exercise'!$G$110, "5"))/3</f>
        <v>0</v>
      </c>
      <c r="R25" s="11"/>
    </row>
    <row r="26" spans="1:18" ht="22" customHeight="1" x14ac:dyDescent="0.15">
      <c r="A26" s="15"/>
      <c r="B26" s="22"/>
      <c r="C26" s="15"/>
      <c r="D26" s="15"/>
      <c r="E26" s="147" t="s">
        <v>15</v>
      </c>
      <c r="F26" s="148"/>
      <c r="G26" s="149"/>
      <c r="H26" s="15"/>
      <c r="I26" s="147" t="s">
        <v>16</v>
      </c>
      <c r="J26" s="148"/>
      <c r="K26" s="149"/>
      <c r="L26" s="15"/>
      <c r="M26" s="153" t="s">
        <v>182</v>
      </c>
      <c r="N26" s="154"/>
      <c r="O26" s="154"/>
      <c r="P26" s="154"/>
      <c r="Q26" s="155"/>
      <c r="R26" s="17"/>
    </row>
    <row r="27" spans="1:18" ht="22" customHeight="1" x14ac:dyDescent="0.15">
      <c r="A27" s="16"/>
      <c r="B27" s="24"/>
      <c r="C27" s="16"/>
      <c r="D27" s="16"/>
      <c r="E27" s="150"/>
      <c r="F27" s="151"/>
      <c r="G27" s="152"/>
      <c r="H27" s="16"/>
      <c r="I27" s="150"/>
      <c r="J27" s="151"/>
      <c r="K27" s="152"/>
      <c r="L27" s="16"/>
      <c r="M27" s="156"/>
      <c r="N27" s="157"/>
      <c r="O27" s="157"/>
      <c r="P27" s="157"/>
      <c r="Q27" s="158"/>
      <c r="R27" s="17"/>
    </row>
    <row r="28" spans="1:18" ht="23" customHeight="1" x14ac:dyDescent="0.15"/>
    <row r="29" spans="1:18" ht="23" customHeight="1" x14ac:dyDescent="0.15">
      <c r="A29" s="145"/>
      <c r="B29" s="159" t="s">
        <v>340</v>
      </c>
      <c r="C29" s="160"/>
      <c r="D29" s="160"/>
      <c r="E29" s="160"/>
      <c r="F29" s="160"/>
      <c r="G29" s="160"/>
      <c r="H29" s="160"/>
      <c r="I29" s="160"/>
      <c r="J29" s="160"/>
      <c r="K29" s="160"/>
      <c r="L29" s="160"/>
      <c r="M29" s="160"/>
      <c r="N29" s="160"/>
      <c r="O29" s="160"/>
      <c r="P29" s="160"/>
      <c r="Q29" s="161"/>
      <c r="R29" s="146"/>
    </row>
    <row r="30" spans="1:18" ht="126" customHeight="1" x14ac:dyDescent="0.15">
      <c r="A30" s="145"/>
      <c r="B30" s="162"/>
      <c r="C30" s="163"/>
      <c r="D30" s="163"/>
      <c r="E30" s="163"/>
      <c r="F30" s="163"/>
      <c r="G30" s="163"/>
      <c r="H30" s="163"/>
      <c r="I30" s="163"/>
      <c r="J30" s="163"/>
      <c r="K30" s="163"/>
      <c r="L30" s="163"/>
      <c r="M30" s="163"/>
      <c r="N30" s="163"/>
      <c r="O30" s="163"/>
      <c r="P30" s="163"/>
      <c r="Q30" s="164"/>
      <c r="R30" s="146"/>
    </row>
  </sheetData>
  <mergeCells count="6">
    <mergeCell ref="A29:A30"/>
    <mergeCell ref="R29:R30"/>
    <mergeCell ref="E26:G27"/>
    <mergeCell ref="I26:K27"/>
    <mergeCell ref="M26:Q27"/>
    <mergeCell ref="B29:Q30"/>
  </mergeCells>
  <conditionalFormatting sqref="E3:G25 I3:K25">
    <cfRule type="colorScale" priority="4">
      <colorScale>
        <cfvo type="formula" val="0"/>
        <cfvo type="formula" val="1"/>
        <color rgb="FFFFFFFF"/>
        <color rgb="FF073763"/>
      </colorScale>
    </cfRule>
  </conditionalFormatting>
  <conditionalFormatting sqref="M3:O25">
    <cfRule type="colorScale" priority="2">
      <colorScale>
        <cfvo type="formula" val="0"/>
        <cfvo type="formula" val="1"/>
        <color rgb="FFFFFFFF"/>
        <color rgb="FF073763"/>
      </colorScale>
    </cfRule>
  </conditionalFormatting>
  <conditionalFormatting sqref="P3:Q25">
    <cfRule type="colorScale" priority="1">
      <colorScale>
        <cfvo type="formula" val="0"/>
        <cfvo type="formula" val="1"/>
        <color rgb="FFFFFFFF"/>
        <color rgb="FF073763"/>
      </colorScale>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59999389629810485"/>
    <outlinePr summaryBelow="0" summaryRight="0"/>
    <pageSetUpPr fitToPage="1"/>
  </sheetPr>
  <dimension ref="A1:H21"/>
  <sheetViews>
    <sheetView workbookViewId="0">
      <pane xSplit="2" ySplit="2" topLeftCell="E3" activePane="bottomRight" state="frozen"/>
      <selection pane="topRight" activeCell="C1" sqref="C1"/>
      <selection pane="bottomLeft" activeCell="A3" sqref="A3"/>
      <selection pane="bottomRight"/>
    </sheetView>
  </sheetViews>
  <sheetFormatPr baseColWidth="10" defaultRowHeight="22" customHeight="1" x14ac:dyDescent="0.2"/>
  <cols>
    <col min="1" max="1" width="5.1640625" style="5" customWidth="1"/>
    <col min="2" max="2" width="24.33203125" style="95" customWidth="1"/>
    <col min="3" max="3" width="28" style="92" customWidth="1"/>
    <col min="4" max="4" width="7" style="5" bestFit="1" customWidth="1"/>
    <col min="5" max="5" width="206.1640625" style="92" customWidth="1"/>
    <col min="6" max="6" width="89.1640625" style="95" customWidth="1"/>
    <col min="7" max="7" width="195.6640625" style="92" customWidth="1"/>
    <col min="8" max="8" width="10.83203125" style="5" customWidth="1"/>
    <col min="9" max="9" width="6.33203125" style="5" customWidth="1"/>
    <col min="10" max="16384" width="10.83203125" style="5"/>
  </cols>
  <sheetData>
    <row r="1" spans="1:8" ht="22" customHeight="1" x14ac:dyDescent="0.2">
      <c r="A1" s="47"/>
      <c r="B1" s="94"/>
      <c r="C1" s="90"/>
      <c r="D1" s="51"/>
      <c r="E1" s="90"/>
      <c r="F1" s="94"/>
      <c r="G1" s="90"/>
      <c r="H1" s="45"/>
    </row>
    <row r="2" spans="1:8" s="26" customFormat="1" ht="22" customHeight="1" x14ac:dyDescent="0.2">
      <c r="A2" s="37"/>
      <c r="B2" s="79" t="s">
        <v>203</v>
      </c>
      <c r="C2" s="79" t="s">
        <v>204</v>
      </c>
      <c r="D2" s="79" t="s">
        <v>157</v>
      </c>
      <c r="E2" s="79" t="s">
        <v>190</v>
      </c>
      <c r="F2" s="79" t="s">
        <v>205</v>
      </c>
      <c r="G2" s="79" t="s">
        <v>206</v>
      </c>
      <c r="H2" s="37"/>
    </row>
    <row r="3" spans="1:8" ht="409.6" x14ac:dyDescent="0.2">
      <c r="A3" s="46"/>
      <c r="B3" s="91" t="s">
        <v>207</v>
      </c>
      <c r="C3" s="91" t="s">
        <v>208</v>
      </c>
      <c r="D3" s="89" t="s">
        <v>209</v>
      </c>
      <c r="E3" s="93" t="s">
        <v>210</v>
      </c>
      <c r="F3" s="91" t="s">
        <v>211</v>
      </c>
      <c r="G3" s="93" t="s">
        <v>212</v>
      </c>
      <c r="H3" s="46"/>
    </row>
    <row r="4" spans="1:8" ht="187" x14ac:dyDescent="0.2">
      <c r="A4" s="46"/>
      <c r="B4" s="91" t="s">
        <v>213</v>
      </c>
      <c r="C4" s="91" t="s">
        <v>208</v>
      </c>
      <c r="D4" s="89" t="s">
        <v>214</v>
      </c>
      <c r="E4" s="93" t="s">
        <v>215</v>
      </c>
      <c r="F4" s="91" t="s">
        <v>216</v>
      </c>
      <c r="G4" s="93" t="s">
        <v>217</v>
      </c>
      <c r="H4" s="46"/>
    </row>
    <row r="5" spans="1:8" ht="136" x14ac:dyDescent="0.2">
      <c r="A5" s="46"/>
      <c r="B5" s="91" t="s">
        <v>218</v>
      </c>
      <c r="C5" s="91" t="s">
        <v>208</v>
      </c>
      <c r="D5" s="89" t="s">
        <v>219</v>
      </c>
      <c r="E5" s="93" t="s">
        <v>220</v>
      </c>
      <c r="F5" s="91" t="s">
        <v>221</v>
      </c>
      <c r="G5" s="93" t="s">
        <v>222</v>
      </c>
      <c r="H5" s="46"/>
    </row>
    <row r="6" spans="1:8" ht="136" x14ac:dyDescent="0.2">
      <c r="A6" s="46"/>
      <c r="B6" s="91" t="s">
        <v>223</v>
      </c>
      <c r="C6" s="91" t="s">
        <v>208</v>
      </c>
      <c r="D6" s="89" t="s">
        <v>224</v>
      </c>
      <c r="E6" s="93" t="s">
        <v>225</v>
      </c>
      <c r="F6" s="91" t="s">
        <v>226</v>
      </c>
      <c r="G6" s="93" t="s">
        <v>227</v>
      </c>
      <c r="H6" s="46"/>
    </row>
    <row r="7" spans="1:8" ht="136" x14ac:dyDescent="0.2">
      <c r="A7" s="46"/>
      <c r="B7" s="91" t="s">
        <v>228</v>
      </c>
      <c r="C7" s="91" t="s">
        <v>208</v>
      </c>
      <c r="D7" s="89" t="s">
        <v>229</v>
      </c>
      <c r="E7" s="93" t="s">
        <v>230</v>
      </c>
      <c r="F7" s="91" t="s">
        <v>231</v>
      </c>
      <c r="G7" s="93" t="s">
        <v>232</v>
      </c>
      <c r="H7" s="46"/>
    </row>
    <row r="8" spans="1:8" ht="170" x14ac:dyDescent="0.2">
      <c r="A8" s="46"/>
      <c r="B8" s="91" t="s">
        <v>233</v>
      </c>
      <c r="C8" s="91" t="s">
        <v>208</v>
      </c>
      <c r="D8" s="89" t="s">
        <v>234</v>
      </c>
      <c r="E8" s="93" t="s">
        <v>235</v>
      </c>
      <c r="F8" s="91" t="s">
        <v>236</v>
      </c>
      <c r="G8" s="93" t="s">
        <v>237</v>
      </c>
      <c r="H8" s="46"/>
    </row>
    <row r="9" spans="1:8" ht="272" x14ac:dyDescent="0.2">
      <c r="A9" s="46"/>
      <c r="B9" s="91" t="s">
        <v>84</v>
      </c>
      <c r="C9" s="91" t="s">
        <v>208</v>
      </c>
      <c r="D9" s="89" t="s">
        <v>238</v>
      </c>
      <c r="E9" s="93" t="s">
        <v>239</v>
      </c>
      <c r="F9" s="91" t="s">
        <v>240</v>
      </c>
      <c r="G9" s="93" t="s">
        <v>241</v>
      </c>
      <c r="H9" s="46"/>
    </row>
    <row r="10" spans="1:8" ht="372" x14ac:dyDescent="0.2">
      <c r="A10" s="46"/>
      <c r="B10" s="91" t="s">
        <v>242</v>
      </c>
      <c r="C10" s="91" t="s">
        <v>243</v>
      </c>
      <c r="D10" s="89" t="s">
        <v>244</v>
      </c>
      <c r="E10" s="93" t="s">
        <v>245</v>
      </c>
      <c r="F10" s="91" t="s">
        <v>246</v>
      </c>
      <c r="G10" s="93" t="s">
        <v>247</v>
      </c>
      <c r="H10" s="46"/>
    </row>
    <row r="11" spans="1:8" ht="187" x14ac:dyDescent="0.2">
      <c r="A11" s="46"/>
      <c r="B11" s="91" t="s">
        <v>248</v>
      </c>
      <c r="C11" s="91" t="s">
        <v>249</v>
      </c>
      <c r="D11" s="89" t="s">
        <v>250</v>
      </c>
      <c r="E11" s="93" t="s">
        <v>251</v>
      </c>
      <c r="F11" s="91" t="s">
        <v>252</v>
      </c>
      <c r="G11" s="93" t="s">
        <v>253</v>
      </c>
      <c r="H11" s="46"/>
    </row>
    <row r="12" spans="1:8" ht="340" x14ac:dyDescent="0.2">
      <c r="A12" s="46"/>
      <c r="B12" s="91" t="s">
        <v>254</v>
      </c>
      <c r="C12" s="91" t="s">
        <v>249</v>
      </c>
      <c r="D12" s="89" t="s">
        <v>255</v>
      </c>
      <c r="E12" s="93" t="s">
        <v>256</v>
      </c>
      <c r="F12" s="91" t="s">
        <v>257</v>
      </c>
      <c r="G12" s="93" t="s">
        <v>258</v>
      </c>
      <c r="H12" s="46"/>
    </row>
    <row r="13" spans="1:8" ht="153" x14ac:dyDescent="0.2">
      <c r="A13" s="46"/>
      <c r="B13" s="91" t="s">
        <v>259</v>
      </c>
      <c r="C13" s="91" t="s">
        <v>249</v>
      </c>
      <c r="D13" s="89" t="s">
        <v>260</v>
      </c>
      <c r="E13" s="93" t="s">
        <v>261</v>
      </c>
      <c r="F13" s="91" t="s">
        <v>262</v>
      </c>
      <c r="G13" s="93" t="s">
        <v>263</v>
      </c>
      <c r="H13" s="46"/>
    </row>
    <row r="14" spans="1:8" ht="340" x14ac:dyDescent="0.2">
      <c r="A14" s="46"/>
      <c r="B14" s="91" t="s">
        <v>264</v>
      </c>
      <c r="C14" s="91" t="s">
        <v>265</v>
      </c>
      <c r="D14" s="89" t="s">
        <v>266</v>
      </c>
      <c r="E14" s="93" t="s">
        <v>301</v>
      </c>
      <c r="F14" s="91" t="s">
        <v>267</v>
      </c>
      <c r="G14" s="93" t="s">
        <v>268</v>
      </c>
      <c r="H14" s="46"/>
    </row>
    <row r="15" spans="1:8" ht="255" x14ac:dyDescent="0.2">
      <c r="A15" s="46"/>
      <c r="B15" s="91" t="s">
        <v>269</v>
      </c>
      <c r="C15" s="91" t="s">
        <v>265</v>
      </c>
      <c r="D15" s="89" t="s">
        <v>270</v>
      </c>
      <c r="E15" s="93" t="s">
        <v>271</v>
      </c>
      <c r="F15" s="91" t="s">
        <v>272</v>
      </c>
      <c r="G15" s="93" t="s">
        <v>273</v>
      </c>
      <c r="H15" s="46"/>
    </row>
    <row r="16" spans="1:8" ht="153" x14ac:dyDescent="0.2">
      <c r="A16" s="46"/>
      <c r="B16" s="91" t="s">
        <v>274</v>
      </c>
      <c r="C16" s="91" t="s">
        <v>265</v>
      </c>
      <c r="D16" s="89" t="s">
        <v>275</v>
      </c>
      <c r="E16" s="93" t="s">
        <v>276</v>
      </c>
      <c r="F16" s="91" t="s">
        <v>277</v>
      </c>
      <c r="G16" s="93" t="s">
        <v>278</v>
      </c>
      <c r="H16" s="46"/>
    </row>
    <row r="17" spans="1:8" ht="187" x14ac:dyDescent="0.2">
      <c r="A17" s="46"/>
      <c r="B17" s="91" t="s">
        <v>279</v>
      </c>
      <c r="C17" s="91" t="s">
        <v>280</v>
      </c>
      <c r="D17" s="89" t="s">
        <v>281</v>
      </c>
      <c r="E17" s="93" t="s">
        <v>282</v>
      </c>
      <c r="F17" s="91" t="s">
        <v>283</v>
      </c>
      <c r="G17" s="93" t="s">
        <v>284</v>
      </c>
      <c r="H17" s="46"/>
    </row>
    <row r="18" spans="1:8" ht="136" x14ac:dyDescent="0.2">
      <c r="A18" s="46"/>
      <c r="B18" s="91" t="s">
        <v>285</v>
      </c>
      <c r="C18" s="91" t="s">
        <v>286</v>
      </c>
      <c r="D18" s="89" t="s">
        <v>287</v>
      </c>
      <c r="E18" s="93" t="s">
        <v>288</v>
      </c>
      <c r="F18" s="91" t="s">
        <v>289</v>
      </c>
      <c r="G18" s="93" t="s">
        <v>290</v>
      </c>
      <c r="H18" s="46"/>
    </row>
    <row r="19" spans="1:8" ht="68" x14ac:dyDescent="0.2">
      <c r="A19" s="46"/>
      <c r="B19" s="91" t="s">
        <v>291</v>
      </c>
      <c r="C19" s="91" t="s">
        <v>286</v>
      </c>
      <c r="D19" s="89" t="s">
        <v>292</v>
      </c>
      <c r="E19" s="93" t="s">
        <v>293</v>
      </c>
      <c r="F19" s="91" t="s">
        <v>294</v>
      </c>
      <c r="G19" s="93" t="s">
        <v>295</v>
      </c>
      <c r="H19" s="46"/>
    </row>
    <row r="20" spans="1:8" ht="119" x14ac:dyDescent="0.2">
      <c r="A20" s="46"/>
      <c r="B20" s="91" t="s">
        <v>296</v>
      </c>
      <c r="C20" s="91" t="s">
        <v>156</v>
      </c>
      <c r="D20" s="89" t="s">
        <v>297</v>
      </c>
      <c r="E20" s="93" t="s">
        <v>298</v>
      </c>
      <c r="F20" s="91" t="s">
        <v>299</v>
      </c>
      <c r="G20" s="93" t="s">
        <v>300</v>
      </c>
      <c r="H20" s="46"/>
    </row>
    <row r="21" spans="1:8" ht="22" customHeight="1" x14ac:dyDescent="0.2">
      <c r="A21" s="48"/>
      <c r="B21" s="94"/>
      <c r="C21" s="90"/>
      <c r="D21" s="51"/>
      <c r="E21" s="90"/>
      <c r="F21" s="94"/>
      <c r="G21" s="90"/>
      <c r="H21" s="49"/>
    </row>
  </sheetData>
  <printOptions horizontalCentered="1" gridLines="1"/>
  <pageMargins left="0.7" right="0.7" top="0.75" bottom="0.75" header="0" footer="0"/>
  <pageSetup fitToHeight="0" pageOrder="overThenDown" orientation="landscape" cellComments="atEnd"/>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CBDF7-DA71-744E-8C72-6182F4F3CB4E}">
  <sheetPr>
    <tabColor theme="8" tint="0.59999389629810485"/>
  </sheetPr>
  <dimension ref="A1:G8"/>
  <sheetViews>
    <sheetView workbookViewId="0"/>
  </sheetViews>
  <sheetFormatPr baseColWidth="10" defaultRowHeight="22" customHeight="1" x14ac:dyDescent="0.2"/>
  <cols>
    <col min="1" max="1" width="5.1640625" style="5" customWidth="1"/>
    <col min="2" max="2" width="43.6640625" style="5" customWidth="1"/>
    <col min="3" max="3" width="23.5" style="5" customWidth="1"/>
    <col min="4" max="4" width="42.33203125" style="5" customWidth="1"/>
    <col min="5" max="5" width="36.5" style="5" customWidth="1"/>
    <col min="6" max="6" width="91.1640625" style="5" customWidth="1"/>
    <col min="7" max="7" width="5.1640625" style="5" customWidth="1"/>
    <col min="8" max="16384" width="10.83203125" style="5"/>
  </cols>
  <sheetData>
    <row r="1" spans="1:7" ht="22" customHeight="1" x14ac:dyDescent="0.2">
      <c r="A1" s="47"/>
      <c r="B1" s="43"/>
      <c r="C1" s="51"/>
      <c r="D1" s="51"/>
      <c r="E1" s="51"/>
      <c r="F1" s="51"/>
      <c r="G1" s="45"/>
    </row>
    <row r="2" spans="1:7" s="26" customFormat="1" ht="22" customHeight="1" x14ac:dyDescent="0.2">
      <c r="A2" s="37"/>
      <c r="B2" s="174" t="s">
        <v>316</v>
      </c>
      <c r="C2" s="175"/>
      <c r="D2" s="175"/>
      <c r="E2" s="175"/>
      <c r="F2" s="176"/>
      <c r="G2" s="37"/>
    </row>
    <row r="3" spans="1:7" ht="22" customHeight="1" x14ac:dyDescent="0.2">
      <c r="A3" s="46"/>
      <c r="B3" s="165" t="s">
        <v>347</v>
      </c>
      <c r="C3" s="166"/>
      <c r="D3" s="166"/>
      <c r="E3" s="166"/>
      <c r="F3" s="167"/>
      <c r="G3" s="46"/>
    </row>
    <row r="4" spans="1:7" ht="22" customHeight="1" x14ac:dyDescent="0.2">
      <c r="A4" s="46"/>
      <c r="B4" s="168"/>
      <c r="C4" s="169"/>
      <c r="D4" s="169"/>
      <c r="E4" s="169"/>
      <c r="F4" s="170"/>
      <c r="G4" s="46"/>
    </row>
    <row r="5" spans="1:7" ht="127" customHeight="1" x14ac:dyDescent="0.2">
      <c r="A5" s="46"/>
      <c r="B5" s="171"/>
      <c r="C5" s="172"/>
      <c r="D5" s="172"/>
      <c r="E5" s="172"/>
      <c r="F5" s="173"/>
      <c r="G5" s="46"/>
    </row>
    <row r="6" spans="1:7" ht="22" customHeight="1" x14ac:dyDescent="0.2">
      <c r="A6" s="48"/>
      <c r="B6" s="43"/>
      <c r="C6" s="51"/>
      <c r="D6" s="51"/>
      <c r="E6" s="51"/>
      <c r="F6" s="51"/>
      <c r="G6" s="49"/>
    </row>
    <row r="8" spans="1:7" ht="22" customHeight="1" x14ac:dyDescent="0.2">
      <c r="B8" s="105" t="s">
        <v>332</v>
      </c>
    </row>
  </sheetData>
  <mergeCells count="2">
    <mergeCell ref="B3:F5"/>
    <mergeCell ref="B2:F2"/>
  </mergeCells>
  <pageMargins left="0.7" right="0.7" top="0.75" bottom="0.75" header="0.3" footer="0.3"/>
  <pageSetup orientation="portrait" horizontalDpi="0" verticalDpi="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C5158-3E1E-3246-BFD0-ACE671D1744C}">
  <sheetPr>
    <tabColor theme="8" tint="0.79998168889431442"/>
  </sheetPr>
  <dimension ref="A1:D1001"/>
  <sheetViews>
    <sheetView workbookViewId="0">
      <pane ySplit="2" topLeftCell="A3" activePane="bottomLeft" state="frozen"/>
      <selection pane="bottomLeft"/>
    </sheetView>
  </sheetViews>
  <sheetFormatPr baseColWidth="10" defaultRowHeight="23" customHeight="1" x14ac:dyDescent="0.2"/>
  <cols>
    <col min="1" max="1" width="5.1640625" style="5" customWidth="1"/>
    <col min="2" max="2" width="66.33203125" style="5" customWidth="1"/>
    <col min="3" max="3" width="193.6640625" style="5" customWidth="1"/>
    <col min="4" max="4" width="5.1640625" style="5" customWidth="1"/>
    <col min="5" max="16384" width="10.83203125" style="5"/>
  </cols>
  <sheetData>
    <row r="1" spans="1:4" ht="22" customHeight="1" x14ac:dyDescent="0.2">
      <c r="A1" s="47"/>
      <c r="B1" s="43"/>
      <c r="C1" s="51"/>
      <c r="D1" s="45"/>
    </row>
    <row r="2" spans="1:4" ht="22" customHeight="1" x14ac:dyDescent="0.2">
      <c r="A2" s="46"/>
      <c r="B2" s="79" t="s">
        <v>302</v>
      </c>
      <c r="C2" s="79" t="s">
        <v>18</v>
      </c>
      <c r="D2" s="46"/>
    </row>
    <row r="3" spans="1:4" ht="22" customHeight="1" x14ac:dyDescent="0.2">
      <c r="A3" s="46"/>
      <c r="B3" s="75"/>
      <c r="C3" s="75"/>
      <c r="D3" s="46"/>
    </row>
    <row r="4" spans="1:4" ht="22" customHeight="1" x14ac:dyDescent="0.2">
      <c r="A4" s="46"/>
      <c r="B4" s="75"/>
      <c r="C4" s="75"/>
      <c r="D4" s="46"/>
    </row>
    <row r="5" spans="1:4" ht="22" customHeight="1" x14ac:dyDescent="0.2">
      <c r="A5" s="46"/>
      <c r="B5" s="75"/>
      <c r="C5" s="76"/>
      <c r="D5" s="46"/>
    </row>
    <row r="6" spans="1:4" ht="22" customHeight="1" x14ac:dyDescent="0.2">
      <c r="A6" s="46"/>
      <c r="B6" s="75"/>
      <c r="C6" s="76"/>
      <c r="D6" s="46"/>
    </row>
    <row r="7" spans="1:4" ht="22" customHeight="1" x14ac:dyDescent="0.2">
      <c r="A7" s="48"/>
      <c r="B7" s="43"/>
      <c r="C7" s="51"/>
      <c r="D7" s="49"/>
    </row>
    <row r="62" ht="16" x14ac:dyDescent="0.2"/>
    <row r="63" ht="16" x14ac:dyDescent="0.2"/>
    <row r="64" ht="16" x14ac:dyDescent="0.2"/>
    <row r="65" ht="16" x14ac:dyDescent="0.2"/>
    <row r="66" ht="16" x14ac:dyDescent="0.2"/>
    <row r="67" ht="16" x14ac:dyDescent="0.2"/>
    <row r="68" ht="16" x14ac:dyDescent="0.2"/>
    <row r="69" ht="16" x14ac:dyDescent="0.2"/>
    <row r="70" ht="16" x14ac:dyDescent="0.2"/>
    <row r="71" ht="16" x14ac:dyDescent="0.2"/>
    <row r="72" ht="16" x14ac:dyDescent="0.2"/>
    <row r="73" ht="16" x14ac:dyDescent="0.2"/>
    <row r="74" ht="16" x14ac:dyDescent="0.2"/>
    <row r="75" ht="16" x14ac:dyDescent="0.2"/>
    <row r="76" ht="16" x14ac:dyDescent="0.2"/>
    <row r="77" ht="16" x14ac:dyDescent="0.2"/>
    <row r="78" ht="16" x14ac:dyDescent="0.2"/>
    <row r="79" ht="16" x14ac:dyDescent="0.2"/>
    <row r="80" ht="16" x14ac:dyDescent="0.2"/>
    <row r="81" ht="16" x14ac:dyDescent="0.2"/>
    <row r="82" ht="16" x14ac:dyDescent="0.2"/>
    <row r="83" ht="16" x14ac:dyDescent="0.2"/>
    <row r="84" ht="16" x14ac:dyDescent="0.2"/>
    <row r="85" ht="16" x14ac:dyDescent="0.2"/>
    <row r="86" ht="16" x14ac:dyDescent="0.2"/>
    <row r="87" ht="16" x14ac:dyDescent="0.2"/>
    <row r="88" ht="16" x14ac:dyDescent="0.2"/>
    <row r="89" ht="16" x14ac:dyDescent="0.2"/>
    <row r="90" ht="16" x14ac:dyDescent="0.2"/>
    <row r="91" ht="16" x14ac:dyDescent="0.2"/>
    <row r="92" ht="16" x14ac:dyDescent="0.2"/>
    <row r="93" ht="16" x14ac:dyDescent="0.2"/>
    <row r="94" ht="16" x14ac:dyDescent="0.2"/>
    <row r="95" ht="16" x14ac:dyDescent="0.2"/>
    <row r="96" ht="16" x14ac:dyDescent="0.2"/>
    <row r="97" ht="16" x14ac:dyDescent="0.2"/>
    <row r="98" ht="16" x14ac:dyDescent="0.2"/>
    <row r="99" ht="16" x14ac:dyDescent="0.2"/>
    <row r="100" ht="16" x14ac:dyDescent="0.2"/>
    <row r="101" ht="16" x14ac:dyDescent="0.2"/>
    <row r="102" ht="16" x14ac:dyDescent="0.2"/>
    <row r="103" ht="16" x14ac:dyDescent="0.2"/>
    <row r="104" ht="16" x14ac:dyDescent="0.2"/>
    <row r="105" ht="16" x14ac:dyDescent="0.2"/>
    <row r="106" ht="16" x14ac:dyDescent="0.2"/>
    <row r="107" ht="16" x14ac:dyDescent="0.2"/>
    <row r="108" ht="16" x14ac:dyDescent="0.2"/>
    <row r="109" ht="16" x14ac:dyDescent="0.2"/>
    <row r="110" ht="16" x14ac:dyDescent="0.2"/>
    <row r="111" ht="16" x14ac:dyDescent="0.2"/>
    <row r="112" ht="16" x14ac:dyDescent="0.2"/>
    <row r="113" ht="16" x14ac:dyDescent="0.2"/>
    <row r="114" ht="16" x14ac:dyDescent="0.2"/>
    <row r="115" ht="16" x14ac:dyDescent="0.2"/>
    <row r="116" ht="16" x14ac:dyDescent="0.2"/>
    <row r="117" ht="16" x14ac:dyDescent="0.2"/>
    <row r="118" ht="16" x14ac:dyDescent="0.2"/>
    <row r="119" ht="16" x14ac:dyDescent="0.2"/>
    <row r="120" ht="16" x14ac:dyDescent="0.2"/>
    <row r="121" ht="16" x14ac:dyDescent="0.2"/>
    <row r="122" ht="16" x14ac:dyDescent="0.2"/>
    <row r="123" ht="16" x14ac:dyDescent="0.2"/>
    <row r="124" ht="16" x14ac:dyDescent="0.2"/>
    <row r="125" ht="16" x14ac:dyDescent="0.2"/>
    <row r="126" ht="16" x14ac:dyDescent="0.2"/>
    <row r="127" ht="16" x14ac:dyDescent="0.2"/>
    <row r="128" ht="16" x14ac:dyDescent="0.2"/>
    <row r="129" ht="16" x14ac:dyDescent="0.2"/>
    <row r="130" ht="16" x14ac:dyDescent="0.2"/>
    <row r="131" ht="16" x14ac:dyDescent="0.2"/>
    <row r="132" ht="16" x14ac:dyDescent="0.2"/>
    <row r="133" ht="16" x14ac:dyDescent="0.2"/>
    <row r="134" ht="16" x14ac:dyDescent="0.2"/>
    <row r="135" ht="16" x14ac:dyDescent="0.2"/>
    <row r="136" ht="16" x14ac:dyDescent="0.2"/>
    <row r="137" ht="16" x14ac:dyDescent="0.2"/>
    <row r="138" ht="16" x14ac:dyDescent="0.2"/>
    <row r="139" ht="16" x14ac:dyDescent="0.2"/>
    <row r="140" ht="16" x14ac:dyDescent="0.2"/>
    <row r="141" ht="16" x14ac:dyDescent="0.2"/>
    <row r="142" ht="16" x14ac:dyDescent="0.2"/>
    <row r="143" ht="16" x14ac:dyDescent="0.2"/>
    <row r="144" ht="16" x14ac:dyDescent="0.2"/>
    <row r="145" ht="16" x14ac:dyDescent="0.2"/>
    <row r="146" ht="16" x14ac:dyDescent="0.2"/>
    <row r="147" ht="16" x14ac:dyDescent="0.2"/>
    <row r="148" ht="16" x14ac:dyDescent="0.2"/>
    <row r="149" ht="16" x14ac:dyDescent="0.2"/>
    <row r="150" ht="16" x14ac:dyDescent="0.2"/>
    <row r="151" ht="16" x14ac:dyDescent="0.2"/>
    <row r="152" ht="16" x14ac:dyDescent="0.2"/>
    <row r="153" ht="16" x14ac:dyDescent="0.2"/>
    <row r="154" ht="16" x14ac:dyDescent="0.2"/>
    <row r="155" ht="16" x14ac:dyDescent="0.2"/>
    <row r="156" ht="16" x14ac:dyDescent="0.2"/>
    <row r="157" ht="16" x14ac:dyDescent="0.2"/>
    <row r="158" ht="16" x14ac:dyDescent="0.2"/>
    <row r="159" ht="16" x14ac:dyDescent="0.2"/>
    <row r="160" ht="16" x14ac:dyDescent="0.2"/>
    <row r="161" ht="16" x14ac:dyDescent="0.2"/>
    <row r="162" ht="16" x14ac:dyDescent="0.2"/>
    <row r="163" ht="16" x14ac:dyDescent="0.2"/>
    <row r="164" ht="16" x14ac:dyDescent="0.2"/>
    <row r="165" ht="16" x14ac:dyDescent="0.2"/>
    <row r="166" ht="16" x14ac:dyDescent="0.2"/>
    <row r="167" ht="16" x14ac:dyDescent="0.2"/>
    <row r="168" ht="16" x14ac:dyDescent="0.2"/>
    <row r="169" ht="16" x14ac:dyDescent="0.2"/>
    <row r="170" ht="16" x14ac:dyDescent="0.2"/>
    <row r="171" ht="16" x14ac:dyDescent="0.2"/>
    <row r="172" ht="16" x14ac:dyDescent="0.2"/>
    <row r="173" ht="16" x14ac:dyDescent="0.2"/>
    <row r="174" ht="16" x14ac:dyDescent="0.2"/>
    <row r="175" ht="16" x14ac:dyDescent="0.2"/>
    <row r="176" ht="16" x14ac:dyDescent="0.2"/>
    <row r="177" ht="16" x14ac:dyDescent="0.2"/>
    <row r="178" ht="16" x14ac:dyDescent="0.2"/>
    <row r="179" ht="16" x14ac:dyDescent="0.2"/>
    <row r="180" ht="16" x14ac:dyDescent="0.2"/>
    <row r="181" ht="16" x14ac:dyDescent="0.2"/>
    <row r="182" ht="16" x14ac:dyDescent="0.2"/>
    <row r="183" ht="16" x14ac:dyDescent="0.2"/>
    <row r="184" ht="16" x14ac:dyDescent="0.2"/>
    <row r="185" ht="16" x14ac:dyDescent="0.2"/>
    <row r="186" ht="16" x14ac:dyDescent="0.2"/>
    <row r="187" ht="16" x14ac:dyDescent="0.2"/>
    <row r="188" ht="16" x14ac:dyDescent="0.2"/>
    <row r="189" ht="16" x14ac:dyDescent="0.2"/>
    <row r="190" ht="16" x14ac:dyDescent="0.2"/>
    <row r="191" ht="16" x14ac:dyDescent="0.2"/>
    <row r="192" ht="16" x14ac:dyDescent="0.2"/>
    <row r="193" ht="16" x14ac:dyDescent="0.2"/>
    <row r="194" ht="16" x14ac:dyDescent="0.2"/>
    <row r="195" ht="16" x14ac:dyDescent="0.2"/>
    <row r="196" ht="16" x14ac:dyDescent="0.2"/>
    <row r="197" ht="16" x14ac:dyDescent="0.2"/>
    <row r="198" ht="16" x14ac:dyDescent="0.2"/>
    <row r="199" ht="16" x14ac:dyDescent="0.2"/>
    <row r="200" ht="16" x14ac:dyDescent="0.2"/>
    <row r="201" ht="16" x14ac:dyDescent="0.2"/>
    <row r="202" ht="16" x14ac:dyDescent="0.2"/>
    <row r="203" ht="16" x14ac:dyDescent="0.2"/>
    <row r="204" ht="16" x14ac:dyDescent="0.2"/>
    <row r="205" ht="16" x14ac:dyDescent="0.2"/>
    <row r="206" ht="16" x14ac:dyDescent="0.2"/>
    <row r="207" ht="16" x14ac:dyDescent="0.2"/>
    <row r="208" ht="16" x14ac:dyDescent="0.2"/>
    <row r="209" ht="16" x14ac:dyDescent="0.2"/>
    <row r="210" ht="16" x14ac:dyDescent="0.2"/>
    <row r="211" ht="16" x14ac:dyDescent="0.2"/>
    <row r="212" ht="16" x14ac:dyDescent="0.2"/>
    <row r="213" ht="16" x14ac:dyDescent="0.2"/>
    <row r="214" ht="16" x14ac:dyDescent="0.2"/>
    <row r="215" ht="16" x14ac:dyDescent="0.2"/>
    <row r="216" ht="16" x14ac:dyDescent="0.2"/>
    <row r="217" ht="16" x14ac:dyDescent="0.2"/>
    <row r="218" ht="16" x14ac:dyDescent="0.2"/>
    <row r="219" ht="16" x14ac:dyDescent="0.2"/>
    <row r="220" ht="16" x14ac:dyDescent="0.2"/>
    <row r="221" ht="16" x14ac:dyDescent="0.2"/>
    <row r="222" ht="16" x14ac:dyDescent="0.2"/>
    <row r="223" ht="16" x14ac:dyDescent="0.2"/>
    <row r="224" ht="16" x14ac:dyDescent="0.2"/>
    <row r="225" ht="16" x14ac:dyDescent="0.2"/>
    <row r="226" ht="16" x14ac:dyDescent="0.2"/>
    <row r="227" ht="16" x14ac:dyDescent="0.2"/>
    <row r="228" ht="16" x14ac:dyDescent="0.2"/>
    <row r="229" ht="16" x14ac:dyDescent="0.2"/>
    <row r="230" ht="16" x14ac:dyDescent="0.2"/>
    <row r="231" ht="16" x14ac:dyDescent="0.2"/>
    <row r="232" ht="16" x14ac:dyDescent="0.2"/>
    <row r="233" ht="16" x14ac:dyDescent="0.2"/>
    <row r="234" ht="16" x14ac:dyDescent="0.2"/>
    <row r="235" ht="16" x14ac:dyDescent="0.2"/>
    <row r="236" ht="16" x14ac:dyDescent="0.2"/>
    <row r="237" ht="16" x14ac:dyDescent="0.2"/>
    <row r="238" ht="16" x14ac:dyDescent="0.2"/>
    <row r="239" ht="16" x14ac:dyDescent="0.2"/>
    <row r="240" ht="16" x14ac:dyDescent="0.2"/>
    <row r="241" ht="16" x14ac:dyDescent="0.2"/>
    <row r="242" ht="16" x14ac:dyDescent="0.2"/>
    <row r="243" ht="16" x14ac:dyDescent="0.2"/>
    <row r="244" ht="16" x14ac:dyDescent="0.2"/>
    <row r="245" ht="16" x14ac:dyDescent="0.2"/>
    <row r="246" ht="16" x14ac:dyDescent="0.2"/>
    <row r="247" ht="16" x14ac:dyDescent="0.2"/>
    <row r="248" ht="16" x14ac:dyDescent="0.2"/>
    <row r="249" ht="16" x14ac:dyDescent="0.2"/>
    <row r="250" ht="16" x14ac:dyDescent="0.2"/>
    <row r="251" ht="16" x14ac:dyDescent="0.2"/>
    <row r="252" ht="16" x14ac:dyDescent="0.2"/>
    <row r="253" ht="16" x14ac:dyDescent="0.2"/>
    <row r="254" ht="16" x14ac:dyDescent="0.2"/>
    <row r="255" ht="16" x14ac:dyDescent="0.2"/>
    <row r="256" ht="16" x14ac:dyDescent="0.2"/>
    <row r="257" ht="16" x14ac:dyDescent="0.2"/>
    <row r="258" ht="16" x14ac:dyDescent="0.2"/>
    <row r="259" ht="16" x14ac:dyDescent="0.2"/>
    <row r="260" ht="16" x14ac:dyDescent="0.2"/>
    <row r="261" ht="16" x14ac:dyDescent="0.2"/>
    <row r="262" ht="16" x14ac:dyDescent="0.2"/>
    <row r="263" ht="16" x14ac:dyDescent="0.2"/>
    <row r="264" ht="16" x14ac:dyDescent="0.2"/>
    <row r="265" ht="16" x14ac:dyDescent="0.2"/>
    <row r="266" ht="16" x14ac:dyDescent="0.2"/>
    <row r="267" ht="16" x14ac:dyDescent="0.2"/>
    <row r="268" ht="16" x14ac:dyDescent="0.2"/>
    <row r="269" ht="16" x14ac:dyDescent="0.2"/>
    <row r="270" ht="16" x14ac:dyDescent="0.2"/>
    <row r="271" ht="16" x14ac:dyDescent="0.2"/>
    <row r="272" ht="16" x14ac:dyDescent="0.2"/>
    <row r="273" ht="16" x14ac:dyDescent="0.2"/>
    <row r="274" ht="16" x14ac:dyDescent="0.2"/>
    <row r="275" ht="16" x14ac:dyDescent="0.2"/>
    <row r="276" ht="16" x14ac:dyDescent="0.2"/>
    <row r="277" ht="16" x14ac:dyDescent="0.2"/>
    <row r="278" ht="16" x14ac:dyDescent="0.2"/>
    <row r="279" ht="16" x14ac:dyDescent="0.2"/>
    <row r="280" ht="16" x14ac:dyDescent="0.2"/>
    <row r="281" ht="16" x14ac:dyDescent="0.2"/>
    <row r="282" ht="16" x14ac:dyDescent="0.2"/>
    <row r="283" ht="16" x14ac:dyDescent="0.2"/>
    <row r="284" ht="16" x14ac:dyDescent="0.2"/>
    <row r="285" ht="16" x14ac:dyDescent="0.2"/>
    <row r="286" ht="16" x14ac:dyDescent="0.2"/>
    <row r="287" ht="16" x14ac:dyDescent="0.2"/>
    <row r="288" ht="16" x14ac:dyDescent="0.2"/>
    <row r="289" ht="16" x14ac:dyDescent="0.2"/>
    <row r="290" ht="16" x14ac:dyDescent="0.2"/>
    <row r="291" ht="16" x14ac:dyDescent="0.2"/>
    <row r="292" ht="16" x14ac:dyDescent="0.2"/>
    <row r="293" ht="16" x14ac:dyDescent="0.2"/>
    <row r="294" ht="16" x14ac:dyDescent="0.2"/>
    <row r="295" ht="16" x14ac:dyDescent="0.2"/>
    <row r="296" ht="16" x14ac:dyDescent="0.2"/>
    <row r="297" ht="16" x14ac:dyDescent="0.2"/>
    <row r="298" ht="16" x14ac:dyDescent="0.2"/>
    <row r="299" ht="16" x14ac:dyDescent="0.2"/>
    <row r="300" ht="16" x14ac:dyDescent="0.2"/>
    <row r="301" ht="16" x14ac:dyDescent="0.2"/>
    <row r="302" ht="16" x14ac:dyDescent="0.2"/>
    <row r="303" ht="16" x14ac:dyDescent="0.2"/>
    <row r="304" ht="16" x14ac:dyDescent="0.2"/>
    <row r="305" ht="16" x14ac:dyDescent="0.2"/>
    <row r="306" ht="16" x14ac:dyDescent="0.2"/>
    <row r="307" ht="16" x14ac:dyDescent="0.2"/>
    <row r="308" ht="16" x14ac:dyDescent="0.2"/>
    <row r="309" ht="16" x14ac:dyDescent="0.2"/>
    <row r="310" ht="16" x14ac:dyDescent="0.2"/>
    <row r="311" ht="16" x14ac:dyDescent="0.2"/>
    <row r="312" ht="16" x14ac:dyDescent="0.2"/>
    <row r="313" ht="16" x14ac:dyDescent="0.2"/>
    <row r="314" ht="16" x14ac:dyDescent="0.2"/>
    <row r="315" ht="16" x14ac:dyDescent="0.2"/>
    <row r="316" ht="16" x14ac:dyDescent="0.2"/>
    <row r="317" ht="16" x14ac:dyDescent="0.2"/>
    <row r="318" ht="16" x14ac:dyDescent="0.2"/>
    <row r="319" ht="16" x14ac:dyDescent="0.2"/>
    <row r="320" ht="16" x14ac:dyDescent="0.2"/>
    <row r="321" ht="16" x14ac:dyDescent="0.2"/>
    <row r="322" ht="16" x14ac:dyDescent="0.2"/>
    <row r="323" ht="16" x14ac:dyDescent="0.2"/>
    <row r="324" ht="16" x14ac:dyDescent="0.2"/>
    <row r="325" ht="16" x14ac:dyDescent="0.2"/>
    <row r="326" ht="16" x14ac:dyDescent="0.2"/>
    <row r="327" ht="16" x14ac:dyDescent="0.2"/>
    <row r="328" ht="16" x14ac:dyDescent="0.2"/>
    <row r="329" ht="16" x14ac:dyDescent="0.2"/>
    <row r="330" ht="16" x14ac:dyDescent="0.2"/>
    <row r="331" ht="16" x14ac:dyDescent="0.2"/>
    <row r="332" ht="16" x14ac:dyDescent="0.2"/>
    <row r="333" ht="16" x14ac:dyDescent="0.2"/>
    <row r="334" ht="16" x14ac:dyDescent="0.2"/>
    <row r="335" ht="16" x14ac:dyDescent="0.2"/>
    <row r="336" ht="16" x14ac:dyDescent="0.2"/>
    <row r="337" ht="16" x14ac:dyDescent="0.2"/>
    <row r="338" ht="16" x14ac:dyDescent="0.2"/>
    <row r="339" ht="16" x14ac:dyDescent="0.2"/>
    <row r="340" ht="16" x14ac:dyDescent="0.2"/>
    <row r="341" ht="16" x14ac:dyDescent="0.2"/>
    <row r="342" ht="16" x14ac:dyDescent="0.2"/>
    <row r="343" ht="16" x14ac:dyDescent="0.2"/>
    <row r="344" ht="16" x14ac:dyDescent="0.2"/>
    <row r="345" ht="16" x14ac:dyDescent="0.2"/>
    <row r="346" ht="16" x14ac:dyDescent="0.2"/>
    <row r="347" ht="16" x14ac:dyDescent="0.2"/>
    <row r="348" ht="16" x14ac:dyDescent="0.2"/>
    <row r="349" ht="16" x14ac:dyDescent="0.2"/>
    <row r="350" ht="16" x14ac:dyDescent="0.2"/>
    <row r="351" ht="16" x14ac:dyDescent="0.2"/>
    <row r="352" ht="16" x14ac:dyDescent="0.2"/>
    <row r="353" ht="16" x14ac:dyDescent="0.2"/>
    <row r="354" ht="16" x14ac:dyDescent="0.2"/>
    <row r="355" ht="16" x14ac:dyDescent="0.2"/>
    <row r="356" ht="16" x14ac:dyDescent="0.2"/>
    <row r="357" ht="16" x14ac:dyDescent="0.2"/>
    <row r="358" ht="16" x14ac:dyDescent="0.2"/>
    <row r="359" ht="16" x14ac:dyDescent="0.2"/>
    <row r="360" ht="16" x14ac:dyDescent="0.2"/>
    <row r="361" ht="16" x14ac:dyDescent="0.2"/>
    <row r="362" ht="16" x14ac:dyDescent="0.2"/>
    <row r="363" ht="16" x14ac:dyDescent="0.2"/>
    <row r="364" ht="16" x14ac:dyDescent="0.2"/>
    <row r="365" ht="16" x14ac:dyDescent="0.2"/>
    <row r="366" ht="16" x14ac:dyDescent="0.2"/>
    <row r="367" ht="16" x14ac:dyDescent="0.2"/>
    <row r="368" ht="16" x14ac:dyDescent="0.2"/>
    <row r="369" ht="16" x14ac:dyDescent="0.2"/>
    <row r="370" ht="16" x14ac:dyDescent="0.2"/>
    <row r="371" ht="16" x14ac:dyDescent="0.2"/>
    <row r="372" ht="16" x14ac:dyDescent="0.2"/>
    <row r="373" ht="16" x14ac:dyDescent="0.2"/>
    <row r="374" ht="16" x14ac:dyDescent="0.2"/>
    <row r="375" ht="16" x14ac:dyDescent="0.2"/>
    <row r="376" ht="16" x14ac:dyDescent="0.2"/>
    <row r="377" ht="16" x14ac:dyDescent="0.2"/>
    <row r="378" ht="16" x14ac:dyDescent="0.2"/>
    <row r="379" ht="16" x14ac:dyDescent="0.2"/>
    <row r="380" ht="16" x14ac:dyDescent="0.2"/>
    <row r="381" ht="16" x14ac:dyDescent="0.2"/>
    <row r="382" ht="16" x14ac:dyDescent="0.2"/>
    <row r="383" ht="16" x14ac:dyDescent="0.2"/>
    <row r="384" ht="16" x14ac:dyDescent="0.2"/>
    <row r="385" ht="16" x14ac:dyDescent="0.2"/>
    <row r="386" ht="16" x14ac:dyDescent="0.2"/>
    <row r="387" ht="16" x14ac:dyDescent="0.2"/>
    <row r="388" ht="16" x14ac:dyDescent="0.2"/>
    <row r="389" ht="16" x14ac:dyDescent="0.2"/>
    <row r="390" ht="16" x14ac:dyDescent="0.2"/>
    <row r="391" ht="16" x14ac:dyDescent="0.2"/>
    <row r="392" ht="16" x14ac:dyDescent="0.2"/>
    <row r="393" ht="16" x14ac:dyDescent="0.2"/>
    <row r="394" ht="16" x14ac:dyDescent="0.2"/>
    <row r="395" ht="16" x14ac:dyDescent="0.2"/>
    <row r="396" ht="16" x14ac:dyDescent="0.2"/>
    <row r="397" ht="16" x14ac:dyDescent="0.2"/>
    <row r="398" ht="16" x14ac:dyDescent="0.2"/>
    <row r="399" ht="16" x14ac:dyDescent="0.2"/>
    <row r="400" ht="16" x14ac:dyDescent="0.2"/>
    <row r="401" ht="16" x14ac:dyDescent="0.2"/>
    <row r="402" ht="16" x14ac:dyDescent="0.2"/>
    <row r="403" ht="16" x14ac:dyDescent="0.2"/>
    <row r="404" ht="16" x14ac:dyDescent="0.2"/>
    <row r="405" ht="16" x14ac:dyDescent="0.2"/>
    <row r="406" ht="16" x14ac:dyDescent="0.2"/>
    <row r="407" ht="16" x14ac:dyDescent="0.2"/>
    <row r="408" ht="16" x14ac:dyDescent="0.2"/>
    <row r="409" ht="16" x14ac:dyDescent="0.2"/>
    <row r="410" ht="16" x14ac:dyDescent="0.2"/>
    <row r="411" ht="16" x14ac:dyDescent="0.2"/>
    <row r="412" ht="16" x14ac:dyDescent="0.2"/>
    <row r="413" ht="16" x14ac:dyDescent="0.2"/>
    <row r="414" ht="16" x14ac:dyDescent="0.2"/>
    <row r="415" ht="16" x14ac:dyDescent="0.2"/>
    <row r="416" ht="16" x14ac:dyDescent="0.2"/>
    <row r="417" ht="16" x14ac:dyDescent="0.2"/>
    <row r="418" ht="16" x14ac:dyDescent="0.2"/>
    <row r="419" ht="16" x14ac:dyDescent="0.2"/>
    <row r="420" ht="16" x14ac:dyDescent="0.2"/>
    <row r="421" ht="16" x14ac:dyDescent="0.2"/>
    <row r="422" ht="16" x14ac:dyDescent="0.2"/>
    <row r="423" ht="16" x14ac:dyDescent="0.2"/>
    <row r="424" ht="16" x14ac:dyDescent="0.2"/>
    <row r="425" ht="16" x14ac:dyDescent="0.2"/>
    <row r="426" ht="16" x14ac:dyDescent="0.2"/>
    <row r="427" ht="16" x14ac:dyDescent="0.2"/>
    <row r="428" ht="16" x14ac:dyDescent="0.2"/>
    <row r="429" ht="16" x14ac:dyDescent="0.2"/>
    <row r="430" ht="16" x14ac:dyDescent="0.2"/>
    <row r="431" ht="16" x14ac:dyDescent="0.2"/>
    <row r="432" ht="16" x14ac:dyDescent="0.2"/>
    <row r="433" ht="16" x14ac:dyDescent="0.2"/>
    <row r="434" ht="16" x14ac:dyDescent="0.2"/>
    <row r="435" ht="16" x14ac:dyDescent="0.2"/>
    <row r="436" ht="16" x14ac:dyDescent="0.2"/>
    <row r="437" ht="16" x14ac:dyDescent="0.2"/>
    <row r="438" ht="16" x14ac:dyDescent="0.2"/>
    <row r="439" ht="16" x14ac:dyDescent="0.2"/>
    <row r="440" ht="16" x14ac:dyDescent="0.2"/>
    <row r="441" ht="16" x14ac:dyDescent="0.2"/>
    <row r="442" ht="16" x14ac:dyDescent="0.2"/>
    <row r="443" ht="16" x14ac:dyDescent="0.2"/>
    <row r="444" ht="16" x14ac:dyDescent="0.2"/>
    <row r="445" ht="16" x14ac:dyDescent="0.2"/>
    <row r="446" ht="16" x14ac:dyDescent="0.2"/>
    <row r="447" ht="16" x14ac:dyDescent="0.2"/>
    <row r="448" ht="16" x14ac:dyDescent="0.2"/>
    <row r="449" ht="16" x14ac:dyDescent="0.2"/>
    <row r="450" ht="16" x14ac:dyDescent="0.2"/>
    <row r="451" ht="16" x14ac:dyDescent="0.2"/>
    <row r="452" ht="16" x14ac:dyDescent="0.2"/>
    <row r="453" ht="16" x14ac:dyDescent="0.2"/>
    <row r="454" ht="16" x14ac:dyDescent="0.2"/>
    <row r="455" ht="16" x14ac:dyDescent="0.2"/>
    <row r="456" ht="16" x14ac:dyDescent="0.2"/>
    <row r="457" ht="16" x14ac:dyDescent="0.2"/>
    <row r="458" ht="16" x14ac:dyDescent="0.2"/>
    <row r="459" ht="16" x14ac:dyDescent="0.2"/>
    <row r="460" ht="16" x14ac:dyDescent="0.2"/>
    <row r="461" ht="16" x14ac:dyDescent="0.2"/>
    <row r="462" ht="16" x14ac:dyDescent="0.2"/>
    <row r="463" ht="16" x14ac:dyDescent="0.2"/>
    <row r="464" ht="16" x14ac:dyDescent="0.2"/>
    <row r="465" ht="16" x14ac:dyDescent="0.2"/>
    <row r="466" ht="16" x14ac:dyDescent="0.2"/>
    <row r="467" ht="16" x14ac:dyDescent="0.2"/>
    <row r="468" ht="16" x14ac:dyDescent="0.2"/>
    <row r="469" ht="16" x14ac:dyDescent="0.2"/>
    <row r="470" ht="16" x14ac:dyDescent="0.2"/>
    <row r="471" ht="16" x14ac:dyDescent="0.2"/>
    <row r="472" ht="16" x14ac:dyDescent="0.2"/>
    <row r="473" ht="16" x14ac:dyDescent="0.2"/>
    <row r="474" ht="16" x14ac:dyDescent="0.2"/>
    <row r="475" ht="16" x14ac:dyDescent="0.2"/>
    <row r="476" ht="16" x14ac:dyDescent="0.2"/>
    <row r="477" ht="16" x14ac:dyDescent="0.2"/>
    <row r="478" ht="16" x14ac:dyDescent="0.2"/>
    <row r="479" ht="16" x14ac:dyDescent="0.2"/>
    <row r="480" ht="16" x14ac:dyDescent="0.2"/>
    <row r="481" ht="16" x14ac:dyDescent="0.2"/>
    <row r="482" ht="16" x14ac:dyDescent="0.2"/>
    <row r="483" ht="16" x14ac:dyDescent="0.2"/>
    <row r="484" ht="16" x14ac:dyDescent="0.2"/>
    <row r="485" ht="16" x14ac:dyDescent="0.2"/>
    <row r="486" ht="16" x14ac:dyDescent="0.2"/>
    <row r="487" ht="16" x14ac:dyDescent="0.2"/>
    <row r="488" ht="16" x14ac:dyDescent="0.2"/>
    <row r="489" ht="16" x14ac:dyDescent="0.2"/>
    <row r="490" ht="16" x14ac:dyDescent="0.2"/>
    <row r="491" ht="16" x14ac:dyDescent="0.2"/>
    <row r="492" ht="16" x14ac:dyDescent="0.2"/>
    <row r="493" ht="16" x14ac:dyDescent="0.2"/>
    <row r="494" ht="16" x14ac:dyDescent="0.2"/>
    <row r="495" ht="16" x14ac:dyDescent="0.2"/>
    <row r="496" ht="16" x14ac:dyDescent="0.2"/>
    <row r="497" ht="16" x14ac:dyDescent="0.2"/>
    <row r="498" ht="16" x14ac:dyDescent="0.2"/>
    <row r="499" ht="16" x14ac:dyDescent="0.2"/>
    <row r="500" ht="16" x14ac:dyDescent="0.2"/>
    <row r="501" ht="16" x14ac:dyDescent="0.2"/>
    <row r="502" ht="16" x14ac:dyDescent="0.2"/>
    <row r="503" ht="16" x14ac:dyDescent="0.2"/>
    <row r="504" ht="16" x14ac:dyDescent="0.2"/>
    <row r="505" ht="16" x14ac:dyDescent="0.2"/>
    <row r="506" ht="16" x14ac:dyDescent="0.2"/>
    <row r="507" ht="16" x14ac:dyDescent="0.2"/>
    <row r="508" ht="16" x14ac:dyDescent="0.2"/>
    <row r="509" ht="16" x14ac:dyDescent="0.2"/>
    <row r="510" ht="16" x14ac:dyDescent="0.2"/>
    <row r="511" ht="16" x14ac:dyDescent="0.2"/>
    <row r="512" ht="16" x14ac:dyDescent="0.2"/>
    <row r="513" ht="16" x14ac:dyDescent="0.2"/>
    <row r="514" ht="16" x14ac:dyDescent="0.2"/>
    <row r="515" ht="16" x14ac:dyDescent="0.2"/>
    <row r="516" ht="16" x14ac:dyDescent="0.2"/>
    <row r="517" ht="16" x14ac:dyDescent="0.2"/>
    <row r="518" ht="16" x14ac:dyDescent="0.2"/>
    <row r="519" ht="16" x14ac:dyDescent="0.2"/>
    <row r="520" ht="16" x14ac:dyDescent="0.2"/>
    <row r="521" ht="16" x14ac:dyDescent="0.2"/>
    <row r="522" ht="16" x14ac:dyDescent="0.2"/>
    <row r="523" ht="16" x14ac:dyDescent="0.2"/>
    <row r="524" ht="16" x14ac:dyDescent="0.2"/>
    <row r="525" ht="16" x14ac:dyDescent="0.2"/>
    <row r="526" ht="16" x14ac:dyDescent="0.2"/>
    <row r="527" ht="16" x14ac:dyDescent="0.2"/>
    <row r="528" ht="16" x14ac:dyDescent="0.2"/>
    <row r="529" ht="16" x14ac:dyDescent="0.2"/>
    <row r="530" ht="16" x14ac:dyDescent="0.2"/>
    <row r="531" ht="16" x14ac:dyDescent="0.2"/>
    <row r="532" ht="16" x14ac:dyDescent="0.2"/>
    <row r="533" ht="16" x14ac:dyDescent="0.2"/>
    <row r="534" ht="16" x14ac:dyDescent="0.2"/>
    <row r="535" ht="16" x14ac:dyDescent="0.2"/>
    <row r="536" ht="16" x14ac:dyDescent="0.2"/>
    <row r="537" ht="16" x14ac:dyDescent="0.2"/>
    <row r="538" ht="16" x14ac:dyDescent="0.2"/>
    <row r="539" ht="16" x14ac:dyDescent="0.2"/>
    <row r="540" ht="16" x14ac:dyDescent="0.2"/>
    <row r="541" ht="16" x14ac:dyDescent="0.2"/>
    <row r="542" ht="16" x14ac:dyDescent="0.2"/>
    <row r="543" ht="16" x14ac:dyDescent="0.2"/>
    <row r="544" ht="16" x14ac:dyDescent="0.2"/>
    <row r="545" ht="16" x14ac:dyDescent="0.2"/>
    <row r="546" ht="16" x14ac:dyDescent="0.2"/>
    <row r="547" ht="16" x14ac:dyDescent="0.2"/>
    <row r="548" ht="16" x14ac:dyDescent="0.2"/>
    <row r="549" ht="16" x14ac:dyDescent="0.2"/>
    <row r="550" ht="16" x14ac:dyDescent="0.2"/>
    <row r="551" ht="16" x14ac:dyDescent="0.2"/>
    <row r="552" ht="16" x14ac:dyDescent="0.2"/>
    <row r="553" ht="16" x14ac:dyDescent="0.2"/>
    <row r="554" ht="16" x14ac:dyDescent="0.2"/>
    <row r="555" ht="16" x14ac:dyDescent="0.2"/>
    <row r="556" ht="16" x14ac:dyDescent="0.2"/>
    <row r="557" ht="16" x14ac:dyDescent="0.2"/>
    <row r="558" ht="16" x14ac:dyDescent="0.2"/>
    <row r="559" ht="16" x14ac:dyDescent="0.2"/>
    <row r="560" ht="16" x14ac:dyDescent="0.2"/>
    <row r="561" ht="16" x14ac:dyDescent="0.2"/>
    <row r="562" ht="16" x14ac:dyDescent="0.2"/>
    <row r="563" ht="16" x14ac:dyDescent="0.2"/>
    <row r="564" ht="16" x14ac:dyDescent="0.2"/>
    <row r="565" ht="16" x14ac:dyDescent="0.2"/>
    <row r="566" ht="16" x14ac:dyDescent="0.2"/>
    <row r="567" ht="16" x14ac:dyDescent="0.2"/>
    <row r="568" ht="16" x14ac:dyDescent="0.2"/>
    <row r="569" ht="16" x14ac:dyDescent="0.2"/>
    <row r="570" ht="16" x14ac:dyDescent="0.2"/>
    <row r="571" ht="16" x14ac:dyDescent="0.2"/>
    <row r="572" ht="16" x14ac:dyDescent="0.2"/>
    <row r="573" ht="16" x14ac:dyDescent="0.2"/>
    <row r="574" ht="16" x14ac:dyDescent="0.2"/>
    <row r="575" ht="16" x14ac:dyDescent="0.2"/>
    <row r="576" ht="16" x14ac:dyDescent="0.2"/>
    <row r="577" ht="16" x14ac:dyDescent="0.2"/>
    <row r="578" ht="16" x14ac:dyDescent="0.2"/>
    <row r="579" ht="16" x14ac:dyDescent="0.2"/>
    <row r="580" ht="16" x14ac:dyDescent="0.2"/>
    <row r="581" ht="16" x14ac:dyDescent="0.2"/>
    <row r="582" ht="16" x14ac:dyDescent="0.2"/>
    <row r="583" ht="16" x14ac:dyDescent="0.2"/>
    <row r="584" ht="16" x14ac:dyDescent="0.2"/>
    <row r="585" ht="16" x14ac:dyDescent="0.2"/>
    <row r="586" ht="16" x14ac:dyDescent="0.2"/>
    <row r="587" ht="16" x14ac:dyDescent="0.2"/>
    <row r="588" ht="16" x14ac:dyDescent="0.2"/>
    <row r="589" ht="16" x14ac:dyDescent="0.2"/>
    <row r="590" ht="16" x14ac:dyDescent="0.2"/>
    <row r="591" ht="16" x14ac:dyDescent="0.2"/>
    <row r="592" ht="16" x14ac:dyDescent="0.2"/>
    <row r="593" ht="16" x14ac:dyDescent="0.2"/>
    <row r="594" ht="16" x14ac:dyDescent="0.2"/>
    <row r="595" ht="16" x14ac:dyDescent="0.2"/>
    <row r="596" ht="16" x14ac:dyDescent="0.2"/>
    <row r="597" ht="16" x14ac:dyDescent="0.2"/>
    <row r="598" ht="16" x14ac:dyDescent="0.2"/>
    <row r="599" ht="16" x14ac:dyDescent="0.2"/>
    <row r="600" ht="16" x14ac:dyDescent="0.2"/>
    <row r="601" ht="16" x14ac:dyDescent="0.2"/>
    <row r="602" ht="16" x14ac:dyDescent="0.2"/>
    <row r="603" ht="16" x14ac:dyDescent="0.2"/>
    <row r="604" ht="16" x14ac:dyDescent="0.2"/>
    <row r="605" ht="16" x14ac:dyDescent="0.2"/>
    <row r="606" ht="16" x14ac:dyDescent="0.2"/>
    <row r="607" ht="16" x14ac:dyDescent="0.2"/>
    <row r="608" ht="16" x14ac:dyDescent="0.2"/>
    <row r="609" ht="16" x14ac:dyDescent="0.2"/>
    <row r="610" ht="16" x14ac:dyDescent="0.2"/>
    <row r="611" ht="16" x14ac:dyDescent="0.2"/>
    <row r="612" ht="16" x14ac:dyDescent="0.2"/>
    <row r="613" ht="16" x14ac:dyDescent="0.2"/>
    <row r="614" ht="16" x14ac:dyDescent="0.2"/>
    <row r="615" ht="16" x14ac:dyDescent="0.2"/>
    <row r="616" ht="16" x14ac:dyDescent="0.2"/>
    <row r="617" ht="16" x14ac:dyDescent="0.2"/>
    <row r="618" ht="16" x14ac:dyDescent="0.2"/>
    <row r="619" ht="16" x14ac:dyDescent="0.2"/>
    <row r="620" ht="16" x14ac:dyDescent="0.2"/>
    <row r="621" ht="16" x14ac:dyDescent="0.2"/>
    <row r="622" ht="16" x14ac:dyDescent="0.2"/>
    <row r="623" ht="16" x14ac:dyDescent="0.2"/>
    <row r="624" ht="16" x14ac:dyDescent="0.2"/>
    <row r="625" ht="16" x14ac:dyDescent="0.2"/>
    <row r="626" ht="16" x14ac:dyDescent="0.2"/>
    <row r="627" ht="16" x14ac:dyDescent="0.2"/>
    <row r="628" ht="16" x14ac:dyDescent="0.2"/>
    <row r="629" ht="16" x14ac:dyDescent="0.2"/>
    <row r="630" ht="16" x14ac:dyDescent="0.2"/>
    <row r="631" ht="16" x14ac:dyDescent="0.2"/>
    <row r="632" ht="16" x14ac:dyDescent="0.2"/>
    <row r="633" ht="16" x14ac:dyDescent="0.2"/>
    <row r="634" ht="16" x14ac:dyDescent="0.2"/>
    <row r="635" ht="16" x14ac:dyDescent="0.2"/>
    <row r="636" ht="16" x14ac:dyDescent="0.2"/>
    <row r="637" ht="16" x14ac:dyDescent="0.2"/>
    <row r="638" ht="16" x14ac:dyDescent="0.2"/>
    <row r="639" ht="16" x14ac:dyDescent="0.2"/>
    <row r="640" ht="16" x14ac:dyDescent="0.2"/>
    <row r="641" ht="16" x14ac:dyDescent="0.2"/>
    <row r="642" ht="16" x14ac:dyDescent="0.2"/>
    <row r="643" ht="16" x14ac:dyDescent="0.2"/>
    <row r="644" ht="16" x14ac:dyDescent="0.2"/>
    <row r="645" ht="16" x14ac:dyDescent="0.2"/>
    <row r="646" ht="16" x14ac:dyDescent="0.2"/>
    <row r="647" ht="16" x14ac:dyDescent="0.2"/>
    <row r="648" ht="16" x14ac:dyDescent="0.2"/>
    <row r="649" ht="16" x14ac:dyDescent="0.2"/>
    <row r="650" ht="16" x14ac:dyDescent="0.2"/>
    <row r="651" ht="16" x14ac:dyDescent="0.2"/>
    <row r="652" ht="16" x14ac:dyDescent="0.2"/>
    <row r="653" ht="16" x14ac:dyDescent="0.2"/>
    <row r="654" ht="16" x14ac:dyDescent="0.2"/>
    <row r="655" ht="16" x14ac:dyDescent="0.2"/>
    <row r="656" ht="16" x14ac:dyDescent="0.2"/>
    <row r="657" ht="16" x14ac:dyDescent="0.2"/>
    <row r="658" ht="16" x14ac:dyDescent="0.2"/>
    <row r="659" ht="16" x14ac:dyDescent="0.2"/>
    <row r="660" ht="16" x14ac:dyDescent="0.2"/>
    <row r="661" ht="16" x14ac:dyDescent="0.2"/>
    <row r="662" ht="16" x14ac:dyDescent="0.2"/>
    <row r="663" ht="16" x14ac:dyDescent="0.2"/>
    <row r="664" ht="16" x14ac:dyDescent="0.2"/>
    <row r="665" ht="16" x14ac:dyDescent="0.2"/>
    <row r="666" ht="16" x14ac:dyDescent="0.2"/>
    <row r="667" ht="16" x14ac:dyDescent="0.2"/>
    <row r="668" ht="16" x14ac:dyDescent="0.2"/>
    <row r="669" ht="16" x14ac:dyDescent="0.2"/>
    <row r="670" ht="16" x14ac:dyDescent="0.2"/>
    <row r="671" ht="16" x14ac:dyDescent="0.2"/>
    <row r="672" ht="16" x14ac:dyDescent="0.2"/>
    <row r="673" ht="16" x14ac:dyDescent="0.2"/>
    <row r="674" ht="16" x14ac:dyDescent="0.2"/>
    <row r="675" ht="16" x14ac:dyDescent="0.2"/>
    <row r="676" ht="16" x14ac:dyDescent="0.2"/>
    <row r="677" ht="16" x14ac:dyDescent="0.2"/>
    <row r="678" ht="16" x14ac:dyDescent="0.2"/>
    <row r="679" ht="16" x14ac:dyDescent="0.2"/>
    <row r="680" ht="16" x14ac:dyDescent="0.2"/>
    <row r="681" ht="16" x14ac:dyDescent="0.2"/>
    <row r="682" ht="16" x14ac:dyDescent="0.2"/>
    <row r="683" ht="16" x14ac:dyDescent="0.2"/>
    <row r="684" ht="16" x14ac:dyDescent="0.2"/>
    <row r="685" ht="16" x14ac:dyDescent="0.2"/>
    <row r="686" ht="16" x14ac:dyDescent="0.2"/>
    <row r="687" ht="16" x14ac:dyDescent="0.2"/>
    <row r="688" ht="16" x14ac:dyDescent="0.2"/>
    <row r="689" ht="16" x14ac:dyDescent="0.2"/>
    <row r="690" ht="16" x14ac:dyDescent="0.2"/>
    <row r="691" ht="16" x14ac:dyDescent="0.2"/>
    <row r="692" ht="16" x14ac:dyDescent="0.2"/>
    <row r="693" ht="16" x14ac:dyDescent="0.2"/>
    <row r="694" ht="16" x14ac:dyDescent="0.2"/>
    <row r="695" ht="16" x14ac:dyDescent="0.2"/>
    <row r="696" ht="16" x14ac:dyDescent="0.2"/>
    <row r="697" ht="16" x14ac:dyDescent="0.2"/>
    <row r="698" ht="16" x14ac:dyDescent="0.2"/>
    <row r="699" ht="16" x14ac:dyDescent="0.2"/>
    <row r="700" ht="16" x14ac:dyDescent="0.2"/>
    <row r="701" ht="16" x14ac:dyDescent="0.2"/>
    <row r="702" ht="16" x14ac:dyDescent="0.2"/>
    <row r="703" ht="16" x14ac:dyDescent="0.2"/>
    <row r="704" ht="16" x14ac:dyDescent="0.2"/>
    <row r="705" ht="16" x14ac:dyDescent="0.2"/>
    <row r="706" ht="16" x14ac:dyDescent="0.2"/>
    <row r="707" ht="16" x14ac:dyDescent="0.2"/>
    <row r="708" ht="16" x14ac:dyDescent="0.2"/>
    <row r="709" ht="16" x14ac:dyDescent="0.2"/>
    <row r="710" ht="16" x14ac:dyDescent="0.2"/>
    <row r="711" ht="16" x14ac:dyDescent="0.2"/>
    <row r="712" ht="16" x14ac:dyDescent="0.2"/>
    <row r="713" ht="16" x14ac:dyDescent="0.2"/>
    <row r="714" ht="16" x14ac:dyDescent="0.2"/>
    <row r="715" ht="16" x14ac:dyDescent="0.2"/>
    <row r="716" ht="16" x14ac:dyDescent="0.2"/>
    <row r="717" ht="16" x14ac:dyDescent="0.2"/>
    <row r="718" ht="16" x14ac:dyDescent="0.2"/>
    <row r="719" ht="16" x14ac:dyDescent="0.2"/>
    <row r="720" ht="16" x14ac:dyDescent="0.2"/>
    <row r="721" ht="16" x14ac:dyDescent="0.2"/>
    <row r="722" ht="16" x14ac:dyDescent="0.2"/>
    <row r="723" ht="16" x14ac:dyDescent="0.2"/>
    <row r="724" ht="16" x14ac:dyDescent="0.2"/>
    <row r="725" ht="16" x14ac:dyDescent="0.2"/>
    <row r="726" ht="16" x14ac:dyDescent="0.2"/>
    <row r="727" ht="16" x14ac:dyDescent="0.2"/>
    <row r="728" ht="16" x14ac:dyDescent="0.2"/>
    <row r="729" ht="16" x14ac:dyDescent="0.2"/>
    <row r="730" ht="16" x14ac:dyDescent="0.2"/>
    <row r="731" ht="16" x14ac:dyDescent="0.2"/>
    <row r="732" ht="16" x14ac:dyDescent="0.2"/>
    <row r="733" ht="16" x14ac:dyDescent="0.2"/>
    <row r="734" ht="16" x14ac:dyDescent="0.2"/>
    <row r="735" ht="16" x14ac:dyDescent="0.2"/>
    <row r="736" ht="16" x14ac:dyDescent="0.2"/>
    <row r="737" ht="16" x14ac:dyDescent="0.2"/>
    <row r="738" ht="16" x14ac:dyDescent="0.2"/>
    <row r="739" ht="16" x14ac:dyDescent="0.2"/>
    <row r="740" ht="16" x14ac:dyDescent="0.2"/>
    <row r="741" ht="16" x14ac:dyDescent="0.2"/>
    <row r="742" ht="16" x14ac:dyDescent="0.2"/>
    <row r="743" ht="16" x14ac:dyDescent="0.2"/>
    <row r="744" ht="16" x14ac:dyDescent="0.2"/>
    <row r="745" ht="16" x14ac:dyDescent="0.2"/>
    <row r="746" ht="16" x14ac:dyDescent="0.2"/>
    <row r="747" ht="16" x14ac:dyDescent="0.2"/>
    <row r="748" ht="16" x14ac:dyDescent="0.2"/>
    <row r="749" ht="16" x14ac:dyDescent="0.2"/>
    <row r="750" ht="16" x14ac:dyDescent="0.2"/>
    <row r="751" ht="16" x14ac:dyDescent="0.2"/>
    <row r="752" ht="16" x14ac:dyDescent="0.2"/>
    <row r="753" ht="16" x14ac:dyDescent="0.2"/>
    <row r="754" ht="16" x14ac:dyDescent="0.2"/>
    <row r="755" ht="16" x14ac:dyDescent="0.2"/>
    <row r="756" ht="16" x14ac:dyDescent="0.2"/>
    <row r="757" ht="16" x14ac:dyDescent="0.2"/>
    <row r="758" ht="16" x14ac:dyDescent="0.2"/>
    <row r="759" ht="16" x14ac:dyDescent="0.2"/>
    <row r="760" ht="16" x14ac:dyDescent="0.2"/>
    <row r="761" ht="16" x14ac:dyDescent="0.2"/>
    <row r="762" ht="16" x14ac:dyDescent="0.2"/>
    <row r="763" ht="16" x14ac:dyDescent="0.2"/>
    <row r="764" ht="16" x14ac:dyDescent="0.2"/>
    <row r="765" ht="16" x14ac:dyDescent="0.2"/>
    <row r="766" ht="16" x14ac:dyDescent="0.2"/>
    <row r="767" ht="16" x14ac:dyDescent="0.2"/>
    <row r="768" ht="16" x14ac:dyDescent="0.2"/>
    <row r="769" ht="16" x14ac:dyDescent="0.2"/>
    <row r="770" ht="16" x14ac:dyDescent="0.2"/>
    <row r="771" ht="16" x14ac:dyDescent="0.2"/>
    <row r="772" ht="16" x14ac:dyDescent="0.2"/>
    <row r="773" ht="16" x14ac:dyDescent="0.2"/>
    <row r="774" ht="16" x14ac:dyDescent="0.2"/>
    <row r="775" ht="16" x14ac:dyDescent="0.2"/>
    <row r="776" ht="16" x14ac:dyDescent="0.2"/>
    <row r="777" ht="16" x14ac:dyDescent="0.2"/>
    <row r="778" ht="16" x14ac:dyDescent="0.2"/>
    <row r="779" ht="16" x14ac:dyDescent="0.2"/>
    <row r="780" ht="16" x14ac:dyDescent="0.2"/>
    <row r="781" ht="16" x14ac:dyDescent="0.2"/>
    <row r="782" ht="16" x14ac:dyDescent="0.2"/>
    <row r="783" ht="16" x14ac:dyDescent="0.2"/>
    <row r="784" ht="16" x14ac:dyDescent="0.2"/>
    <row r="785" ht="16" x14ac:dyDescent="0.2"/>
    <row r="786" ht="16" x14ac:dyDescent="0.2"/>
    <row r="787" ht="16" x14ac:dyDescent="0.2"/>
    <row r="788" ht="16" x14ac:dyDescent="0.2"/>
    <row r="789" ht="16" x14ac:dyDescent="0.2"/>
    <row r="790" ht="16" x14ac:dyDescent="0.2"/>
    <row r="791" ht="16" x14ac:dyDescent="0.2"/>
    <row r="792" ht="16" x14ac:dyDescent="0.2"/>
    <row r="793" ht="16" x14ac:dyDescent="0.2"/>
    <row r="794" ht="16" x14ac:dyDescent="0.2"/>
    <row r="795" ht="16" x14ac:dyDescent="0.2"/>
    <row r="796" ht="16" x14ac:dyDescent="0.2"/>
    <row r="797" ht="16" x14ac:dyDescent="0.2"/>
    <row r="798" ht="16" x14ac:dyDescent="0.2"/>
    <row r="799" ht="16" x14ac:dyDescent="0.2"/>
    <row r="800" ht="16" x14ac:dyDescent="0.2"/>
    <row r="801" ht="16" x14ac:dyDescent="0.2"/>
    <row r="802" ht="16" x14ac:dyDescent="0.2"/>
    <row r="803" ht="16" x14ac:dyDescent="0.2"/>
    <row r="804" ht="16" x14ac:dyDescent="0.2"/>
    <row r="805" ht="16" x14ac:dyDescent="0.2"/>
    <row r="806" ht="16" x14ac:dyDescent="0.2"/>
    <row r="807" ht="16" x14ac:dyDescent="0.2"/>
    <row r="808" ht="16" x14ac:dyDescent="0.2"/>
    <row r="809" ht="16" x14ac:dyDescent="0.2"/>
    <row r="810" ht="16" x14ac:dyDescent="0.2"/>
    <row r="811" ht="16" x14ac:dyDescent="0.2"/>
    <row r="812" ht="16" x14ac:dyDescent="0.2"/>
    <row r="813" ht="16" x14ac:dyDescent="0.2"/>
    <row r="814" ht="16" x14ac:dyDescent="0.2"/>
    <row r="815" ht="16" x14ac:dyDescent="0.2"/>
    <row r="816" ht="16" x14ac:dyDescent="0.2"/>
    <row r="817" ht="16" x14ac:dyDescent="0.2"/>
    <row r="818" ht="16" x14ac:dyDescent="0.2"/>
    <row r="819" ht="16" x14ac:dyDescent="0.2"/>
    <row r="820" ht="16" x14ac:dyDescent="0.2"/>
    <row r="821" ht="16" x14ac:dyDescent="0.2"/>
    <row r="822" ht="16" x14ac:dyDescent="0.2"/>
    <row r="823" ht="16" x14ac:dyDescent="0.2"/>
    <row r="824" ht="16" x14ac:dyDescent="0.2"/>
    <row r="825" ht="16" x14ac:dyDescent="0.2"/>
    <row r="826" ht="16" x14ac:dyDescent="0.2"/>
    <row r="827" ht="16" x14ac:dyDescent="0.2"/>
    <row r="828" ht="16" x14ac:dyDescent="0.2"/>
    <row r="829" ht="16" x14ac:dyDescent="0.2"/>
    <row r="830" ht="16" x14ac:dyDescent="0.2"/>
    <row r="831" ht="16" x14ac:dyDescent="0.2"/>
    <row r="832" ht="16" x14ac:dyDescent="0.2"/>
    <row r="833" ht="16" x14ac:dyDescent="0.2"/>
    <row r="834" ht="16" x14ac:dyDescent="0.2"/>
    <row r="835" ht="16" x14ac:dyDescent="0.2"/>
    <row r="836" ht="16" x14ac:dyDescent="0.2"/>
    <row r="837" ht="16" x14ac:dyDescent="0.2"/>
    <row r="838" ht="16" x14ac:dyDescent="0.2"/>
    <row r="839" ht="16" x14ac:dyDescent="0.2"/>
    <row r="840" ht="16" x14ac:dyDescent="0.2"/>
    <row r="841" ht="16" x14ac:dyDescent="0.2"/>
    <row r="842" ht="16" x14ac:dyDescent="0.2"/>
    <row r="843" ht="16" x14ac:dyDescent="0.2"/>
    <row r="844" ht="16" x14ac:dyDescent="0.2"/>
    <row r="845" ht="16" x14ac:dyDescent="0.2"/>
    <row r="846" ht="16" x14ac:dyDescent="0.2"/>
    <row r="847" ht="16" x14ac:dyDescent="0.2"/>
    <row r="848" ht="16" x14ac:dyDescent="0.2"/>
    <row r="849" ht="16" x14ac:dyDescent="0.2"/>
    <row r="850" ht="16" x14ac:dyDescent="0.2"/>
    <row r="851" ht="16" x14ac:dyDescent="0.2"/>
    <row r="852" ht="16" x14ac:dyDescent="0.2"/>
    <row r="853" ht="16" x14ac:dyDescent="0.2"/>
    <row r="854" ht="16" x14ac:dyDescent="0.2"/>
    <row r="855" ht="16" x14ac:dyDescent="0.2"/>
    <row r="856" ht="16" x14ac:dyDescent="0.2"/>
    <row r="857" ht="16" x14ac:dyDescent="0.2"/>
    <row r="858" ht="16" x14ac:dyDescent="0.2"/>
    <row r="859" ht="16" x14ac:dyDescent="0.2"/>
    <row r="860" ht="16" x14ac:dyDescent="0.2"/>
    <row r="861" ht="16" x14ac:dyDescent="0.2"/>
    <row r="862" ht="16" x14ac:dyDescent="0.2"/>
    <row r="863" ht="16" x14ac:dyDescent="0.2"/>
    <row r="864" ht="16" x14ac:dyDescent="0.2"/>
    <row r="865" ht="16" x14ac:dyDescent="0.2"/>
    <row r="866" ht="16" x14ac:dyDescent="0.2"/>
    <row r="867" ht="16" x14ac:dyDescent="0.2"/>
    <row r="868" ht="16" x14ac:dyDescent="0.2"/>
    <row r="869" ht="16" x14ac:dyDescent="0.2"/>
    <row r="870" ht="16" x14ac:dyDescent="0.2"/>
    <row r="871" ht="16" x14ac:dyDescent="0.2"/>
    <row r="872" ht="16" x14ac:dyDescent="0.2"/>
    <row r="873" ht="16" x14ac:dyDescent="0.2"/>
    <row r="874" ht="16" x14ac:dyDescent="0.2"/>
    <row r="875" ht="16" x14ac:dyDescent="0.2"/>
    <row r="876" ht="16" x14ac:dyDescent="0.2"/>
    <row r="877" ht="16" x14ac:dyDescent="0.2"/>
    <row r="878" ht="16" x14ac:dyDescent="0.2"/>
    <row r="879" ht="16" x14ac:dyDescent="0.2"/>
    <row r="880" ht="16" x14ac:dyDescent="0.2"/>
    <row r="881" ht="16" x14ac:dyDescent="0.2"/>
    <row r="882" ht="16" x14ac:dyDescent="0.2"/>
    <row r="883" ht="16" x14ac:dyDescent="0.2"/>
    <row r="884" ht="16" x14ac:dyDescent="0.2"/>
    <row r="885" ht="16" x14ac:dyDescent="0.2"/>
    <row r="886" ht="16" x14ac:dyDescent="0.2"/>
    <row r="887" ht="16" x14ac:dyDescent="0.2"/>
    <row r="888" ht="16" x14ac:dyDescent="0.2"/>
    <row r="889" ht="16" x14ac:dyDescent="0.2"/>
    <row r="890" ht="16" x14ac:dyDescent="0.2"/>
    <row r="891" ht="16" x14ac:dyDescent="0.2"/>
    <row r="892" ht="16" x14ac:dyDescent="0.2"/>
    <row r="893" ht="16" x14ac:dyDescent="0.2"/>
    <row r="894" ht="16" x14ac:dyDescent="0.2"/>
    <row r="895" ht="16" x14ac:dyDescent="0.2"/>
    <row r="896" ht="16" x14ac:dyDescent="0.2"/>
    <row r="897" ht="16" x14ac:dyDescent="0.2"/>
    <row r="898" ht="16" x14ac:dyDescent="0.2"/>
    <row r="899" ht="16" x14ac:dyDescent="0.2"/>
    <row r="900" ht="16" x14ac:dyDescent="0.2"/>
    <row r="901" ht="16" x14ac:dyDescent="0.2"/>
    <row r="902" ht="16" x14ac:dyDescent="0.2"/>
    <row r="903" ht="16" x14ac:dyDescent="0.2"/>
    <row r="904" ht="16" x14ac:dyDescent="0.2"/>
    <row r="905" ht="16" x14ac:dyDescent="0.2"/>
    <row r="906" ht="16" x14ac:dyDescent="0.2"/>
    <row r="907" ht="16" x14ac:dyDescent="0.2"/>
    <row r="908" ht="16" x14ac:dyDescent="0.2"/>
    <row r="909" ht="16" x14ac:dyDescent="0.2"/>
    <row r="910" ht="16" x14ac:dyDescent="0.2"/>
    <row r="911" ht="16" x14ac:dyDescent="0.2"/>
    <row r="912" ht="16" x14ac:dyDescent="0.2"/>
    <row r="913" ht="16" x14ac:dyDescent="0.2"/>
    <row r="914" ht="16" x14ac:dyDescent="0.2"/>
    <row r="915" ht="16" x14ac:dyDescent="0.2"/>
    <row r="916" ht="16" x14ac:dyDescent="0.2"/>
    <row r="917" ht="16" x14ac:dyDescent="0.2"/>
    <row r="918" ht="16" x14ac:dyDescent="0.2"/>
    <row r="919" ht="16" x14ac:dyDescent="0.2"/>
    <row r="920" ht="16" x14ac:dyDescent="0.2"/>
    <row r="921" ht="16" x14ac:dyDescent="0.2"/>
    <row r="922" ht="16" x14ac:dyDescent="0.2"/>
    <row r="923" ht="16" x14ac:dyDescent="0.2"/>
    <row r="924" ht="16" x14ac:dyDescent="0.2"/>
    <row r="925" ht="16" x14ac:dyDescent="0.2"/>
    <row r="926" ht="16" x14ac:dyDescent="0.2"/>
    <row r="927" ht="16" x14ac:dyDescent="0.2"/>
    <row r="928" ht="16" x14ac:dyDescent="0.2"/>
    <row r="929" ht="16" x14ac:dyDescent="0.2"/>
    <row r="930" ht="16" x14ac:dyDescent="0.2"/>
    <row r="931" ht="16" x14ac:dyDescent="0.2"/>
    <row r="932" ht="16" x14ac:dyDescent="0.2"/>
    <row r="933" ht="16" x14ac:dyDescent="0.2"/>
    <row r="934" ht="16" x14ac:dyDescent="0.2"/>
    <row r="935" ht="16" x14ac:dyDescent="0.2"/>
    <row r="936" ht="16" x14ac:dyDescent="0.2"/>
    <row r="937" ht="16" x14ac:dyDescent="0.2"/>
    <row r="938" ht="16" x14ac:dyDescent="0.2"/>
    <row r="939" ht="16" x14ac:dyDescent="0.2"/>
    <row r="940" ht="16" x14ac:dyDescent="0.2"/>
    <row r="941" ht="16" x14ac:dyDescent="0.2"/>
    <row r="942" ht="16" x14ac:dyDescent="0.2"/>
    <row r="943" ht="16" x14ac:dyDescent="0.2"/>
    <row r="944" ht="16" x14ac:dyDescent="0.2"/>
    <row r="945" ht="16" x14ac:dyDescent="0.2"/>
    <row r="946" ht="16" x14ac:dyDescent="0.2"/>
    <row r="947" ht="16" x14ac:dyDescent="0.2"/>
    <row r="948" ht="16" x14ac:dyDescent="0.2"/>
    <row r="949" ht="16" x14ac:dyDescent="0.2"/>
    <row r="950" ht="16" x14ac:dyDescent="0.2"/>
    <row r="951" ht="16" x14ac:dyDescent="0.2"/>
    <row r="952" ht="16" x14ac:dyDescent="0.2"/>
    <row r="953" ht="16" x14ac:dyDescent="0.2"/>
    <row r="954" ht="16" x14ac:dyDescent="0.2"/>
    <row r="955" ht="16" x14ac:dyDescent="0.2"/>
    <row r="956" ht="16" x14ac:dyDescent="0.2"/>
    <row r="957" ht="16" x14ac:dyDescent="0.2"/>
    <row r="958" ht="16" x14ac:dyDescent="0.2"/>
    <row r="959" ht="16" x14ac:dyDescent="0.2"/>
    <row r="960" ht="16" x14ac:dyDescent="0.2"/>
    <row r="961" ht="16" x14ac:dyDescent="0.2"/>
    <row r="962" ht="16" x14ac:dyDescent="0.2"/>
    <row r="963" ht="16" x14ac:dyDescent="0.2"/>
    <row r="964" ht="16" x14ac:dyDescent="0.2"/>
    <row r="965" ht="16" x14ac:dyDescent="0.2"/>
    <row r="966" ht="16" x14ac:dyDescent="0.2"/>
    <row r="967" ht="16" x14ac:dyDescent="0.2"/>
    <row r="968" ht="16" x14ac:dyDescent="0.2"/>
    <row r="969" ht="16" x14ac:dyDescent="0.2"/>
    <row r="970" ht="16" x14ac:dyDescent="0.2"/>
    <row r="971" ht="16" x14ac:dyDescent="0.2"/>
    <row r="972" ht="16" x14ac:dyDescent="0.2"/>
    <row r="973" ht="16" x14ac:dyDescent="0.2"/>
    <row r="974" ht="16" x14ac:dyDescent="0.2"/>
    <row r="975" ht="16" x14ac:dyDescent="0.2"/>
    <row r="976" ht="16" x14ac:dyDescent="0.2"/>
    <row r="977" ht="16" x14ac:dyDescent="0.2"/>
    <row r="978" ht="16" x14ac:dyDescent="0.2"/>
    <row r="979" ht="16" x14ac:dyDescent="0.2"/>
    <row r="980" ht="16" x14ac:dyDescent="0.2"/>
    <row r="981" ht="16" x14ac:dyDescent="0.2"/>
    <row r="982" ht="16" x14ac:dyDescent="0.2"/>
    <row r="983" ht="16" x14ac:dyDescent="0.2"/>
    <row r="984" ht="16" x14ac:dyDescent="0.2"/>
    <row r="985" ht="16" x14ac:dyDescent="0.2"/>
    <row r="986" ht="16" x14ac:dyDescent="0.2"/>
    <row r="987" ht="16" x14ac:dyDescent="0.2"/>
    <row r="988" ht="16" x14ac:dyDescent="0.2"/>
    <row r="989" ht="16" x14ac:dyDescent="0.2"/>
    <row r="990" ht="16" x14ac:dyDescent="0.2"/>
    <row r="991" ht="16" x14ac:dyDescent="0.2"/>
    <row r="992" ht="16" x14ac:dyDescent="0.2"/>
    <row r="993" ht="16" x14ac:dyDescent="0.2"/>
    <row r="994" ht="16" x14ac:dyDescent="0.2"/>
    <row r="995" ht="16" x14ac:dyDescent="0.2"/>
    <row r="996" ht="16" x14ac:dyDescent="0.2"/>
    <row r="997" ht="16" x14ac:dyDescent="0.2"/>
    <row r="998" ht="16" x14ac:dyDescent="0.2"/>
    <row r="999" ht="16" x14ac:dyDescent="0.2"/>
    <row r="1000" ht="16" x14ac:dyDescent="0.2"/>
    <row r="1001" ht="16"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Start Here</vt:lpstr>
      <vt:lpstr>Discovery</vt:lpstr>
      <vt:lpstr>Asset Inventory</vt:lpstr>
      <vt:lpstr>Benchmark Rating System</vt:lpstr>
      <vt:lpstr>CSF Benchmark Exercise</vt:lpstr>
      <vt:lpstr>Benchmark Summary</vt:lpstr>
      <vt:lpstr>Focused ATT&amp;CK TTPs</vt:lpstr>
      <vt:lpstr>Threat Modeling</vt:lpstr>
      <vt:lpstr>Pen Test Findings</vt:lpstr>
      <vt:lpstr>Findings Register</vt:lpstr>
    </vt:vector>
  </TitlesOfParts>
  <Manager/>
  <Company>Datto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Information Security Analysis Workbook</dc:title>
  <dc:subject/>
  <dc:creator>Dan Garcia</dc:creator>
  <cp:keywords/>
  <dc:description/>
  <cp:lastModifiedBy>Microsoft Office User</cp:lastModifiedBy>
  <dcterms:created xsi:type="dcterms:W3CDTF">2020-06-05T18:22:31Z</dcterms:created>
  <dcterms:modified xsi:type="dcterms:W3CDTF">2020-07-08T16:17:38Z</dcterms:modified>
  <cp:category/>
</cp:coreProperties>
</file>